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PU Karlovy Vary\Loučná v Krušných Horách\05 Projekt\051 DSP_DPS\0517_Rozpočet\2025_06_17\"/>
    </mc:Choice>
  </mc:AlternateContent>
  <bookViews>
    <workbookView xWindow="0" yWindow="0" windowWidth="0" windowHeight="0"/>
  </bookViews>
  <sheets>
    <sheet name="Rekapitulace stavby" sheetId="1" r:id="rId1"/>
    <sheet name="944-24-1-0 - Vedlejší a o..." sheetId="2" r:id="rId2"/>
    <sheet name="944-24-1-1 - SO 101 Polní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'944-24-1-0 - Vedlejší a o...'!$C$82:$K$112</definedName>
    <definedName name="_xlnm.Print_Area" localSheetId="1">'944-24-1-0 - Vedlejší a o...'!$C$4:$J$39,'944-24-1-0 - Vedlejší a o...'!$C$45:$J$64,'944-24-1-0 - Vedlejší a o...'!$C$70:$K$112</definedName>
    <definedName name="_xlnm.Print_Titles" localSheetId="1">'944-24-1-0 - Vedlejší a o...'!$82:$82</definedName>
    <definedName name="_xlnm._FilterDatabase" localSheetId="2" hidden="1">'944-24-1-1 - SO 101 Polní...'!$C$84:$K$319</definedName>
    <definedName name="_xlnm.Print_Area" localSheetId="2">'944-24-1-1 - SO 101 Polní...'!$C$4:$J$39,'944-24-1-1 - SO 101 Polní...'!$C$45:$J$66,'944-24-1-1 - SO 101 Polní...'!$C$72:$K$319</definedName>
    <definedName name="_xlnm.Print_Titles" localSheetId="2">'944-24-1-1 - SO 101 Polní...'!$84:$84</definedName>
    <definedName name="_xlnm.Print_Area" localSheetId="3">'Seznam figur'!$C$4:$G$146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317"/>
  <c r="BH317"/>
  <c r="BG317"/>
  <c r="BF317"/>
  <c r="T317"/>
  <c r="T316"/>
  <c r="R317"/>
  <c r="R316"/>
  <c r="P317"/>
  <c r="P316"/>
  <c r="BI312"/>
  <c r="BH312"/>
  <c r="BG312"/>
  <c r="BF312"/>
  <c r="T312"/>
  <c r="R312"/>
  <c r="P312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4"/>
  <c r="BH224"/>
  <c r="BG224"/>
  <c r="BF224"/>
  <c r="T224"/>
  <c r="R224"/>
  <c r="P224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2" r="J37"/>
  <c r="J36"/>
  <c i="1" r="AY55"/>
  <c i="2" r="J35"/>
  <c i="1" r="AX55"/>
  <c i="2"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101"/>
  <c r="BK88"/>
  <c i="3" r="BK135"/>
  <c r="J204"/>
  <c r="J252"/>
  <c r="J131"/>
  <c r="J231"/>
  <c i="2" r="J108"/>
  <c i="3" r="BK282"/>
  <c r="J163"/>
  <c r="BK224"/>
  <c r="J317"/>
  <c r="J275"/>
  <c r="BK163"/>
  <c i="2" r="BK95"/>
  <c i="3" r="BK256"/>
  <c r="BK167"/>
  <c r="J143"/>
  <c r="BK260"/>
  <c r="J256"/>
  <c r="J102"/>
  <c i="2" r="BK98"/>
  <c i="3" r="J260"/>
  <c r="BK173"/>
  <c r="J112"/>
  <c r="BK192"/>
  <c r="J268"/>
  <c r="J167"/>
  <c r="BK248"/>
  <c i="2" r="J88"/>
  <c i="3" r="BK306"/>
  <c r="J177"/>
  <c r="BK298"/>
  <c r="BK112"/>
  <c r="J224"/>
  <c r="BK117"/>
  <c r="J139"/>
  <c i="2" r="BK108"/>
  <c i="3" r="BK312"/>
  <c r="J235"/>
  <c r="J286"/>
  <c r="BK88"/>
  <c r="J173"/>
  <c r="BK102"/>
  <c r="BK199"/>
  <c i="2" r="BK104"/>
  <c r="J111"/>
  <c i="3" r="BK275"/>
  <c r="BK204"/>
  <c r="J282"/>
  <c r="BK97"/>
  <c r="J199"/>
  <c r="BK217"/>
  <c i="2" r="BK111"/>
  <c r="J104"/>
  <c i="3" r="BK239"/>
  <c r="J159"/>
  <c r="J239"/>
  <c r="BK317"/>
  <c r="BK107"/>
  <c r="J192"/>
  <c r="J88"/>
  <c i="2" r="BK101"/>
  <c i="3" r="BK289"/>
  <c r="BK244"/>
  <c r="BK92"/>
  <c r="BK286"/>
  <c r="J184"/>
  <c r="BK263"/>
  <c r="J97"/>
  <c i="2" r="BK93"/>
  <c i="3" r="J298"/>
  <c r="BK184"/>
  <c r="BK302"/>
  <c r="BK139"/>
  <c r="J213"/>
  <c r="J127"/>
  <c r="BK131"/>
  <c i="2" r="J93"/>
  <c r="J86"/>
  <c i="3" r="BK231"/>
  <c r="BK294"/>
  <c r="J188"/>
  <c r="BK235"/>
  <c r="J122"/>
  <c r="BK149"/>
  <c i="1" r="AS54"/>
  <c i="3" r="J312"/>
  <c r="BK159"/>
  <c r="J244"/>
  <c r="J135"/>
  <c r="J272"/>
  <c r="BK122"/>
  <c i="2" r="J98"/>
  <c i="3" r="BK272"/>
  <c r="J217"/>
  <c r="BK252"/>
  <c r="J153"/>
  <c r="J149"/>
  <c r="J302"/>
  <c r="J181"/>
  <c i="2" r="BK86"/>
  <c r="J95"/>
  <c i="3" r="J263"/>
  <c r="J107"/>
  <c r="BK181"/>
  <c r="J248"/>
  <c r="BK143"/>
  <c r="BK268"/>
  <c r="J92"/>
  <c i="2" r="BK91"/>
  <c i="3" r="J294"/>
  <c r="J117"/>
  <c r="BK213"/>
  <c r="J306"/>
  <c r="BK153"/>
  <c r="BK188"/>
  <c i="2" r="J91"/>
  <c i="3" r="J279"/>
  <c r="J209"/>
  <c r="J289"/>
  <c r="BK127"/>
  <c r="BK209"/>
  <c r="BK279"/>
  <c r="BK177"/>
  <c l="1" r="T191"/>
  <c r="P191"/>
  <c r="R191"/>
  <c i="2" r="R85"/>
  <c r="BK107"/>
  <c r="J107"/>
  <c r="J63"/>
  <c r="P85"/>
  <c r="P97"/>
  <c r="P107"/>
  <c i="3" r="R87"/>
  <c r="R203"/>
  <c i="2" r="T85"/>
  <c r="R97"/>
  <c r="R107"/>
  <c i="3" r="T87"/>
  <c r="BK203"/>
  <c r="J203"/>
  <c r="J63"/>
  <c r="T203"/>
  <c r="R267"/>
  <c i="2" r="BK85"/>
  <c r="J85"/>
  <c r="J61"/>
  <c r="BK97"/>
  <c r="J97"/>
  <c r="J62"/>
  <c r="T97"/>
  <c r="T107"/>
  <c i="3" r="BK87"/>
  <c r="J87"/>
  <c r="J61"/>
  <c r="P87"/>
  <c r="P203"/>
  <c r="BK267"/>
  <c r="J267"/>
  <c r="J64"/>
  <c r="P267"/>
  <c r="T267"/>
  <c r="BK191"/>
  <c r="J191"/>
  <c r="J62"/>
  <c r="BK316"/>
  <c r="J316"/>
  <c r="J65"/>
  <c i="2" r="BK84"/>
  <c r="J84"/>
  <c r="J60"/>
  <c i="3" r="BE107"/>
  <c r="BE112"/>
  <c r="BE173"/>
  <c r="BE209"/>
  <c r="BE231"/>
  <c r="BE235"/>
  <c r="BE239"/>
  <c r="BE256"/>
  <c r="BE282"/>
  <c r="BE286"/>
  <c r="E75"/>
  <c r="J79"/>
  <c r="BE88"/>
  <c r="BE92"/>
  <c r="BE131"/>
  <c r="BE139"/>
  <c r="BE159"/>
  <c r="BE163"/>
  <c r="BE167"/>
  <c r="BE184"/>
  <c r="BE204"/>
  <c r="BE213"/>
  <c r="BE217"/>
  <c r="BE224"/>
  <c r="BE248"/>
  <c r="BE252"/>
  <c r="BE272"/>
  <c r="BE275"/>
  <c r="BE289"/>
  <c r="BE294"/>
  <c r="BE312"/>
  <c r="BE317"/>
  <c r="F55"/>
  <c r="BE102"/>
  <c r="BE135"/>
  <c r="BE143"/>
  <c r="BE181"/>
  <c r="BE199"/>
  <c r="BE244"/>
  <c r="BE260"/>
  <c r="BE263"/>
  <c r="BE268"/>
  <c r="BE279"/>
  <c r="BE306"/>
  <c r="BE97"/>
  <c r="BE117"/>
  <c r="BE122"/>
  <c r="BE127"/>
  <c r="BE149"/>
  <c r="BE153"/>
  <c r="BE177"/>
  <c r="BE188"/>
  <c r="BE192"/>
  <c r="BE298"/>
  <c r="BE302"/>
  <c i="2" r="E73"/>
  <c r="F80"/>
  <c r="BE86"/>
  <c r="BE88"/>
  <c r="BE93"/>
  <c r="BE95"/>
  <c r="BE98"/>
  <c r="BE104"/>
  <c r="J77"/>
  <c r="BE91"/>
  <c r="BE101"/>
  <c r="BE108"/>
  <c r="BE111"/>
  <c r="J34"/>
  <c i="1" r="AW55"/>
  <c i="2" r="F35"/>
  <c i="1" r="BB55"/>
  <c i="2" r="F36"/>
  <c i="1" r="BC55"/>
  <c i="3" r="F34"/>
  <c i="1" r="BA56"/>
  <c i="3" r="F36"/>
  <c i="1" r="BC56"/>
  <c i="3" r="J34"/>
  <c i="1" r="AW56"/>
  <c i="2" r="F34"/>
  <c i="1" r="BA55"/>
  <c i="3" r="F37"/>
  <c i="1" r="BD56"/>
  <c i="2" r="F37"/>
  <c i="1" r="BD55"/>
  <c i="3" r="F35"/>
  <c i="1" r="BB56"/>
  <c i="3" l="1" r="P86"/>
  <c r="P85"/>
  <c i="1" r="AU56"/>
  <c i="3" r="T86"/>
  <c r="T85"/>
  <c i="2" r="T84"/>
  <c r="T83"/>
  <c i="3" r="R86"/>
  <c r="R85"/>
  <c i="2" r="P84"/>
  <c r="P83"/>
  <c i="1" r="AU55"/>
  <c i="2" r="R84"/>
  <c r="R83"/>
  <c i="3" r="BK86"/>
  <c r="J86"/>
  <c r="J60"/>
  <c i="2" r="BK83"/>
  <c r="J83"/>
  <c i="1" r="BC54"/>
  <c r="W32"/>
  <c i="2" r="J30"/>
  <c i="1" r="AG55"/>
  <c i="3" r="F33"/>
  <c i="1" r="AZ56"/>
  <c r="BB54"/>
  <c r="W31"/>
  <c i="3" r="J33"/>
  <c i="1" r="AV56"/>
  <c r="AT56"/>
  <c i="2" r="J33"/>
  <c i="1" r="AV55"/>
  <c r="AT55"/>
  <c r="BA54"/>
  <c r="AW54"/>
  <c r="AK30"/>
  <c r="BD54"/>
  <c r="W33"/>
  <c i="2" r="F33"/>
  <c i="1" r="AZ55"/>
  <c i="3" l="1" r="BK85"/>
  <c r="J85"/>
  <c r="J59"/>
  <c i="1" r="AN55"/>
  <c i="2" r="J59"/>
  <c r="J39"/>
  <c i="1" r="AU54"/>
  <c r="AX54"/>
  <c r="W30"/>
  <c r="AY54"/>
  <c r="AZ54"/>
  <c r="W29"/>
  <c i="3" l="1" r="J30"/>
  <c i="1" r="AG56"/>
  <c r="AV54"/>
  <c r="AK29"/>
  <c i="3" l="1" r="J39"/>
  <c i="1" r="AN56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<sst xmlns="http://schemas.openxmlformats.org/spreadsheetml/2006/main">
  <si>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</si>
  <si>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</si>
  <si>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</si>
  <si>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</si>
  <si>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</si>
  <si>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{3b2820a5-d4f2-49d2-a681-dc389da25fad}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</si>
  <si>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</si>
  <si>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</si>
  <si>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</si>
  <si>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</si>
  <si>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</si>
  <si>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</si>
  <si>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</si>
  <si>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</si>
  <si>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944/24-1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</si>
  <si>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</si>
  <si>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</si>
  <si>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VPC2a v k.ú. Loučná v Krušných horách</t>
  </si>
  <si>
    <t>KSO:</t>
  </si>
  <si>
    <t/>
  </si>
  <si>
    <t>CC-CZ:</t>
  </si>
  <si>
    <t>Místo:</t>
  </si>
  <si>
    <t>Loučná v Krušných horách</t>
  </si>
  <si>
    <t>Datum:</t>
  </si>
  <si>
    <t>12. 6. 2025</t>
  </si>
  <si>
    <t>Zadavatel:</t>
  </si>
  <si>
    <t>IČ:</t>
  </si>
  <si>
    <t>SPÚ Karlovy Vary</t>
  </si>
  <si>
    <t>DIČ:</t>
  </si>
  <si>
    <t>Účastník: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</si>
  <si>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</si>
  <si>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</si>
  <si>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</si>
  <si>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</si>
  <si>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</si>
  <si>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</si>
  <si>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</si>
  <si>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</si>
  <si>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</si>
  <si>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</si>
  <si>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</si>
  <si>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</si>
  <si>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</si>
  <si>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</si>
  <si>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</si>
  <si>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</si>
  <si>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</si>
  <si>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</si>
  <si>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</si>
  <si>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</si>
  <si>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</si>
  <si>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</si>
  <si>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</si>
  <si>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</si>
  <si>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</si>
  <si>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</si>
  <si>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</si>
  <si>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</si>
  <si>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</si>
  <si>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</si>
  <si>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</si>
  <si>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</si>
  <si>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</si>
  <si>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</si>
  <si>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</si>
  <si>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</si>
  <si>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</si>
  <si>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</si>
  <si>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</si>
  <si>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</si>
  <si>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</si>
  <si>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</si>
  <si>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</si>
  <si>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</si>
  <si>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</si>
  <si>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</si>
  <si>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944/24-1-0</t>
  </si>
  <si>
    <t>Vedlejší a ostatní rozpočtové náklady</t>
  </si>
  <si>
    <t>STA</t>
  </si>
  <si>
    <t>1</t>
  </si>
  <si>
    <t>{e9a36a63-b872-4fad-9071-cb1d3eb5bb7d}</t>
  </si>
  <si>
    <t>2</t>
  </si>
  <si>
    <t>944/24-1-1</t>
  </si>
  <si>
    <t>SO 101 Polní cesta</t>
  </si>
  <si>
    <t>{a29bf94c-a45d-46a6-a1aa-be2fce2b467c}</t>
  </si>
  <si>
    <t>KRYCÍ LIST SOUPISU PRACÍ</t>
  </si>
  <si>
    <t>Objekt:</t>
  </si>
  <si>
    <t>944/24-1-0 - Vedlejší a ostatní rozpočtové náklady</t>
  </si>
  <si>
    <t>01312774</t>
  </si>
  <si>
    <t>64939511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</si>
  <si>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</si>
  <si>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</si>
  <si>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</si>
  <si>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</si>
  <si>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</si>
  <si>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</si>
  <si>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</si>
  <si>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</si>
  <si>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</si>
  <si>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</si>
  <si>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</si>
  <si>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</si>
  <si>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</si>
  <si>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</si>
  <si>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</si>
  <si>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</si>
  <si>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</si>
  <si>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</si>
  <si>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</si>
  <si>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</si>
  <si>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</si>
  <si>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</si>
  <si>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</si>
  <si>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</si>
  <si>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</si>
  <si>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</si>
  <si>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</si>
  <si>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</si>
  <si>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</si>
  <si>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</si>
  <si>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soubor</t>
  </si>
  <si>
    <t>1024</t>
  </si>
  <si>
    <t>973205086</t>
  </si>
  <si>
    <t>PP</t>
  </si>
  <si>
    <t xml:space="preserve">Geologický a geotechický průzkum během stavby včetně rozborů zemin pro určení receptury na zlepšení zeminy v aktivní zóně dle aktuálních podmínek
</t>
  </si>
  <si>
    <t>011314000</t>
  </si>
  <si>
    <t>Archeologický dohled</t>
  </si>
  <si>
    <t>1696480282</t>
  </si>
  <si>
    <t>Záchranný archeologický dohled</t>
  </si>
  <si>
    <t>P</t>
  </si>
  <si>
    <t>Poznámka k položce:_x000d_
Zajištění archeologického dohledu organizací s oprávněním včetně dokladu ke kolaudaci. Doložení nálezové zprávy.</t>
  </si>
  <si>
    <t>3</t>
  </si>
  <si>
    <t>R.VON011</t>
  </si>
  <si>
    <t xml:space="preserve">Vytyčení stavby před zahájením stavby odborně způsobilou osobou v oboru zeměměřictví. </t>
  </si>
  <si>
    <t>512</t>
  </si>
  <si>
    <t>-815616522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</si>
  <si>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</si>
  <si>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4</t>
  </si>
  <si>
    <t>R.VON012</t>
  </si>
  <si>
    <t>Zpracování a předání dokumentace skutečného provedení stavby (3 paré + 1 v elektronické formě) objednateli</t>
  </si>
  <si>
    <t>390507015</t>
  </si>
  <si>
    <t>Zpracování a předání dokumentace skutečného provedení stavby (3 paré + 1 v elektronické formě) objednateli a zaměření skutečného provedení stavby v rozsahu odpovídajícím příslušným právním předpisům. Pořízení fotodokumentace stavby.</t>
  </si>
  <si>
    <t>R.VON013</t>
  </si>
  <si>
    <t xml:space="preserve">Zaměření skutečného provedení stavby – geodetická část dokumentace (3 paré + 1 v elektronické formě) </t>
  </si>
  <si>
    <t>137519354</t>
  </si>
  <si>
    <t>Zaměření skutečného provedení stavby – geodetická část dokumentace (3 paré + 1 v elektronické formě) v rozsahu odpovídajícím příslušným právním předpisům. Pořízení fotodokumentace stavby.</t>
  </si>
  <si>
    <t>VRN3</t>
  </si>
  <si>
    <t>Zařízení staveniště</t>
  </si>
  <si>
    <t>6</t>
  </si>
  <si>
    <t>034503000</t>
  </si>
  <si>
    <t>Informační tabule na staveništi</t>
  </si>
  <si>
    <t>-930106588</t>
  </si>
  <si>
    <t>Výroba a instalace informační tabule na staveništi a trvalé informační tabule včetně instalace</t>
  </si>
  <si>
    <t>Poznámka k položce:_x000d_
rozměry dle platných pravidel pro publicitu</t>
  </si>
  <si>
    <t>7</t>
  </si>
  <si>
    <t>R.2.</t>
  </si>
  <si>
    <t>Dočasné dopravní značení</t>
  </si>
  <si>
    <t>-814732264</t>
  </si>
  <si>
    <t>Dočasné dopravní značení po dobu stavby</t>
  </si>
  <si>
    <t>Poznámka k položce:_x000d_
Projednání DIO, osazení a udržování dočasného dopravního značení po ceslou dobu stavby.</t>
  </si>
  <si>
    <t>8</t>
  </si>
  <si>
    <t>RV14</t>
  </si>
  <si>
    <t xml:space="preserve">Zajištění a zabezpečení staveniště, zřízení a likvidace zařízení staveniště, včetně stavenišní buňky, WC, deponíí a míchacích center apod. </t>
  </si>
  <si>
    <t>292203917</t>
  </si>
  <si>
    <t>Poznámka k položce:_x000d_
Včetně ajištění umístění štítku o povolení stavby a stejnopisu oznámení o zahájení prací oblastnímu inspektorátu práce na viditelném místě u vstupu na staveniště.</t>
  </si>
  <si>
    <t>VRN4</t>
  </si>
  <si>
    <t>Inženýrská činnost</t>
  </si>
  <si>
    <t>9</t>
  </si>
  <si>
    <t>043002000</t>
  </si>
  <si>
    <t>Zkoušky a ostatní měření - hutnící zkoušky</t>
  </si>
  <si>
    <t>-706790250</t>
  </si>
  <si>
    <t>hutnící zkoušky na pláni a štěrkových vrstvách v rozsahu dle platné legislativy (TKP, ČSN)</t>
  </si>
  <si>
    <t>Poznámka k položce:_x000d_
předpokládán rozsah 1 zkouška na 1000 m2 pláně a každé nestmelené konstrukční vrstvy vozovky</t>
  </si>
  <si>
    <t>10</t>
  </si>
  <si>
    <t>RV18</t>
  </si>
  <si>
    <t xml:space="preserve">Informování vlastníků stavbou dotčených pozemků a komunikací o vstupu na pozemky, včetně protokolárního předání dotčených pozemků a komunikací uvedených do původního stavu, zpět jejich vlastníkům. </t>
  </si>
  <si>
    <t>-1466960819</t>
  </si>
  <si>
    <t>aco</t>
  </si>
  <si>
    <t>135</t>
  </si>
  <si>
    <t>acp</t>
  </si>
  <si>
    <t>141,675</t>
  </si>
  <si>
    <t>krajnice</t>
  </si>
  <si>
    <t>12,7</t>
  </si>
  <si>
    <t>nasyp</t>
  </si>
  <si>
    <t>181</t>
  </si>
  <si>
    <t>odkopavky</t>
  </si>
  <si>
    <t>1782</t>
  </si>
  <si>
    <t>ochranna</t>
  </si>
  <si>
    <t>3867,671</t>
  </si>
  <si>
    <t>panely</t>
  </si>
  <si>
    <t>1200</t>
  </si>
  <si>
    <t>944/24-1-1 - SO 101 Polní cesta</t>
  </si>
  <si>
    <t>plan</t>
  </si>
  <si>
    <t>podkladni</t>
  </si>
  <si>
    <t>3636,023</t>
  </si>
  <si>
    <t>podkladni1</t>
  </si>
  <si>
    <t>161,05</t>
  </si>
  <si>
    <t>podkladni2</t>
  </si>
  <si>
    <t>3474,973</t>
  </si>
  <si>
    <t>ryha_geo</t>
  </si>
  <si>
    <t>46,33</t>
  </si>
  <si>
    <t>ryha800</t>
  </si>
  <si>
    <t>3,36</t>
  </si>
  <si>
    <t>sloupkyDZ</t>
  </si>
  <si>
    <t>spara</t>
  </si>
  <si>
    <t>17,06</t>
  </si>
  <si>
    <t>trava</t>
  </si>
  <si>
    <t>770</t>
  </si>
  <si>
    <t>VS</t>
  </si>
  <si>
    <t>2050</t>
  </si>
  <si>
    <t>vsak</t>
  </si>
  <si>
    <t>zasypy</t>
  </si>
  <si>
    <t>315</t>
  </si>
  <si>
    <t>zlepseni</t>
  </si>
  <si>
    <t>2003,559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</si>
  <si>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</si>
  <si>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</si>
  <si>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</si>
  <si>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</si>
  <si>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</si>
  <si>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</si>
  <si>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</si>
  <si>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</si>
  <si>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</si>
  <si>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</si>
  <si>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</si>
  <si>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</si>
  <si>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CS ÚRS 2025 01</t>
  </si>
  <si>
    <t>-1099896069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</si>
  <si>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</si>
  <si>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</si>
  <si>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https://podminky.urs.cz/item/CS_URS_2025_01/111251102</t>
  </si>
  <si>
    <t>VV</t>
  </si>
  <si>
    <t>320"změřeno v el. verzi PD</t>
  </si>
  <si>
    <t>112101101</t>
  </si>
  <si>
    <t>Odstranění stromů listnatých průměru kmene přes 100 do 300 mm</t>
  </si>
  <si>
    <t>kus</t>
  </si>
  <si>
    <t>-790946155</t>
  </si>
  <si>
    <t>Odstranění stromů s odřezáním kmene a s odvětvením listnatých, průměru kmene přes 100 do 300 mm</t>
  </si>
  <si>
    <t>https://podminky.urs.cz/item/CS_URS_2025_01/112101101</t>
  </si>
  <si>
    <t>Poznámka k položce:_x000d_
počet kácených stromů v rozpočtu nesouhlasí s počtem kácených stromů v PD, protože zde jsou započítány i vícekmeny jako samostatné kusy</t>
  </si>
  <si>
    <t>list30</t>
  </si>
  <si>
    <t>18"spočítáno v terénu</t>
  </si>
  <si>
    <t>112101102</t>
  </si>
  <si>
    <t>Odstranění stromů listnatých průměru kmene přes 300 do 500 mm</t>
  </si>
  <si>
    <t>1700843997</t>
  </si>
  <si>
    <t>Odstranění stromů s odřezáním kmene a s odvětvením listnatých, průměru kmene přes 300 do 500 mm</t>
  </si>
  <si>
    <t>https://podminky.urs.cz/item/CS_URS_2025_01/112101102</t>
  </si>
  <si>
    <t>list50</t>
  </si>
  <si>
    <t>9"spočítáno v terénu</t>
  </si>
  <si>
    <t>112101103</t>
  </si>
  <si>
    <t>Odstranění stromů listnatých průměru kmene přes 500 do 700 mm</t>
  </si>
  <si>
    <t>-326933889</t>
  </si>
  <si>
    <t>Odstranění stromů s odřezáním kmene a s odvětvením listnatých, průměru kmene přes 500 do 700 mm</t>
  </si>
  <si>
    <t>https://podminky.urs.cz/item/CS_URS_2025_01/112101103</t>
  </si>
  <si>
    <t>list70</t>
  </si>
  <si>
    <t>7"spočítáno v terénu</t>
  </si>
  <si>
    <t>112101104</t>
  </si>
  <si>
    <t>Odstranění stromů listnatých průměru kmene přes 700 do 900 mm</t>
  </si>
  <si>
    <t>-916060172</t>
  </si>
  <si>
    <t>Odstranění stromů s odřezáním kmene a s odvětvením listnatých, průměru kmene přes 700 do 900 mm</t>
  </si>
  <si>
    <t>https://podminky.urs.cz/item/CS_URS_2025_01/112101104</t>
  </si>
  <si>
    <t>list90</t>
  </si>
  <si>
    <t>1"spočítáno v terénu</t>
  </si>
  <si>
    <t>112101121</t>
  </si>
  <si>
    <t>Odstranění stromů jehličnatých průměru kmene přes 100 do 300 mm</t>
  </si>
  <si>
    <t>108058178</t>
  </si>
  <si>
    <t>Odstranění stromů s odřezáním kmene a s odvětvením jehličnatých bez odkornění, průměru kmene přes 100 do 300 mm</t>
  </si>
  <si>
    <t>https://podminky.urs.cz/item/CS_URS_2025_01/112101121</t>
  </si>
  <si>
    <t>jehl30</t>
  </si>
  <si>
    <t>4"spočítáno v terénu</t>
  </si>
  <si>
    <t>112101123</t>
  </si>
  <si>
    <t>Odstranění stromů jehličnatých průměru kmene přes 500 do 700 mm</t>
  </si>
  <si>
    <t>1139496532</t>
  </si>
  <si>
    <t>Odstranění stromů s odřezáním kmene a s odvětvením jehličnatých bez odkornění, průměru kmene přes 500 do 700 mm</t>
  </si>
  <si>
    <t>https://podminky.urs.cz/item/CS_URS_2025_01/112101123</t>
  </si>
  <si>
    <t>jehl70</t>
  </si>
  <si>
    <t>112151511</t>
  </si>
  <si>
    <t>Řez a průklest stromů pomocí mobilní plošiny v do 10 m</t>
  </si>
  <si>
    <t>1407208520</t>
  </si>
  <si>
    <t>Řez a průklest stromů pomocí mobilní plošiny výšky stromu do 10 m</t>
  </si>
  <si>
    <t>https://podminky.urs.cz/item/CS_URS_2025_01/112151511</t>
  </si>
  <si>
    <t>Poznámka k položce:_x000d_
prořez větví v lese pro zajištění průjezdného profilu pro stavební techniku</t>
  </si>
  <si>
    <t>10"spočítáno v terénu</t>
  </si>
  <si>
    <t>112251101</t>
  </si>
  <si>
    <t>Odstranění pařezů průměru přes 100 do 300 mm</t>
  </si>
  <si>
    <t>-283174038</t>
  </si>
  <si>
    <t>Odstranění pařezů strojně s jejich vykopáním nebo vytrháním průměru přes 100 do 300 mm</t>
  </si>
  <si>
    <t>https://podminky.urs.cz/item/CS_URS_2025_01/112251101</t>
  </si>
  <si>
    <t>15"spočítáno v terénu</t>
  </si>
  <si>
    <t>112251102</t>
  </si>
  <si>
    <t>Odstranění pařezů průměru přes 300 do 500 mm</t>
  </si>
  <si>
    <t>846375742</t>
  </si>
  <si>
    <t>Odstranění pařezů strojně s jejich vykopáním nebo vytrháním průměru přes 300 do 500 mm</t>
  </si>
  <si>
    <t>https://podminky.urs.cz/item/CS_URS_2025_01/112251102</t>
  </si>
  <si>
    <t>11</t>
  </si>
  <si>
    <t>112251103</t>
  </si>
  <si>
    <t>Odstranění pařezů průměru přes 500 do 700 mm</t>
  </si>
  <si>
    <t>1916866047</t>
  </si>
  <si>
    <t>Odstranění pařezů strojně s jejich vykopáním nebo vytrháním průměru přes 500 do 700 mm</t>
  </si>
  <si>
    <t>https://podminky.urs.cz/item/CS_URS_2025_01/112251103</t>
  </si>
  <si>
    <t>112251104</t>
  </si>
  <si>
    <t>Odstranění pařezů průměru přes 700 do 900 mm</t>
  </si>
  <si>
    <t>1098640315</t>
  </si>
  <si>
    <t>Odstranění pařezů strojně s jejich vykopáním nebo vytrháním průměru přes 700 do 900 mm</t>
  </si>
  <si>
    <t>https://podminky.urs.cz/item/CS_URS_2025_01/112251104</t>
  </si>
  <si>
    <t>13</t>
  </si>
  <si>
    <t>122252206</t>
  </si>
  <si>
    <t>Odkopávky a prokopávky nezapažené pro silnice a dálnice v hornině třídy těžitelnosti I objem do 5000 m3 strojně</t>
  </si>
  <si>
    <t>m3</t>
  </si>
  <si>
    <t>505738171</t>
  </si>
  <si>
    <t>Odkopávky a prokopávky nezapažené pro silnice a dálnice strojně v hornině třídy těžitelnosti I přes 1 000 do 5 000 m3</t>
  </si>
  <si>
    <t>https://podminky.urs.cz/item/CS_URS_2025_01/122252206</t>
  </si>
  <si>
    <t>1706"odkopávky; změřeno v el. verzi PD</t>
  </si>
  <si>
    <t>76"stržení organické vrstvy v tl. 0,2 m pod budoucím náspem; změřeno v el. verzi PD</t>
  </si>
  <si>
    <t>Součet</t>
  </si>
  <si>
    <t>14</t>
  </si>
  <si>
    <t>131151100</t>
  </si>
  <si>
    <t>Hloubení jam nezapažených v hornině třídy těžitelnosti I skupiny 1 a 2 objem do 20 m3 strojně</t>
  </si>
  <si>
    <t>1177951814</t>
  </si>
  <si>
    <t>Hloubení nezapažených jam a zářezů strojně s urovnáním dna do předepsaného profilu a spádu v hornině třídy těžitelnosti I skupiny 1 a 2 do 20 m3</t>
  </si>
  <si>
    <t>https://podminky.urs.cz/item/CS_URS_2025_01/131151100</t>
  </si>
  <si>
    <t>1*1*1"šířka*délka*hloubka</t>
  </si>
  <si>
    <t>15</t>
  </si>
  <si>
    <t>132151101</t>
  </si>
  <si>
    <t>Hloubení rýh nezapažených š do 800 mm v hornině třídy těžitelnosti I skupiny 1 a 2 objem do 20 m3 strojně</t>
  </si>
  <si>
    <t>250102037</t>
  </si>
  <si>
    <t>Hloubení nezapažených rýh šířky do 800 mm strojně s urovnáním dna do předepsaného profilu a spádu v hornině třídy těžitelnosti I skupiny 1 a 2 do 20 m3</t>
  </si>
  <si>
    <t>https://podminky.urs.cz/item/CS_URS_2025_01/132151101</t>
  </si>
  <si>
    <t>0,4*0,4*7*3"šířka*hloubka*délka*počet; rýha pro drenážní trubky</t>
  </si>
  <si>
    <t>0,2*0,3*772,16"šířka*hloubka*délka; rýha pro založení geotextilie</t>
  </si>
  <si>
    <t>52</t>
  </si>
  <si>
    <t>162351103</t>
  </si>
  <si>
    <t>Vodorovné přemístění přes 50 do 500 m výkopku/sypaniny z horniny třídy těžitelnosti I skupiny 1 až 3</t>
  </si>
  <si>
    <t>1186403700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</si>
  <si>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</si>
  <si>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</si>
  <si>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16</t>
  </si>
  <si>
    <t>171151103</t>
  </si>
  <si>
    <t>Uložení sypaniny z hornin soudržných do násypů zhutněných strojně</t>
  </si>
  <si>
    <t>124564124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</si>
  <si>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</si>
  <si>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</si>
  <si>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>181"změřeno v el. verzi PD</t>
  </si>
  <si>
    <t>17</t>
  </si>
  <si>
    <t>174151101</t>
  </si>
  <si>
    <t>Zásyp jam, šachet rýh nebo kolem objektů sypaninou se zhutněním</t>
  </si>
  <si>
    <t>-1118810810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</si>
  <si>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</si>
  <si>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</si>
  <si>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315"změřeno v el. verzi PD; zásyp podél cesty</t>
  </si>
  <si>
    <t>18</t>
  </si>
  <si>
    <t>181152302</t>
  </si>
  <si>
    <t>Úprava pláně pro silnice a dálnice v zářezech se zhutněním</t>
  </si>
  <si>
    <t>-1118922086</t>
  </si>
  <si>
    <t>Úprava pláně na stavbách silnic a dálnic strojně v zářezech mimo skalních se zhutněním</t>
  </si>
  <si>
    <t>https://podminky.urs.cz/item/CS_URS_2025_01/181152302</t>
  </si>
  <si>
    <t>19</t>
  </si>
  <si>
    <t>181451122</t>
  </si>
  <si>
    <t>Založení lučního trávníku výsevem pl přes 1000 m2 ve svahu přes 1:5 do 1:2</t>
  </si>
  <si>
    <t>1702954269</t>
  </si>
  <si>
    <t>Založení trávníku na půdě předem připravené plochy přes 1000 m2 výsevem včetně utažení lučního na svahu přes 1:5 do 1:2</t>
  </si>
  <si>
    <t>https://podminky.urs.cz/item/CS_URS_2025_01/181451122</t>
  </si>
  <si>
    <t>770"změřeno v el. verzi PD</t>
  </si>
  <si>
    <t>20</t>
  </si>
  <si>
    <t>M</t>
  </si>
  <si>
    <t>005724400</t>
  </si>
  <si>
    <t>osivo směs travní hřištní</t>
  </si>
  <si>
    <t>kg</t>
  </si>
  <si>
    <t>1488281075</t>
  </si>
  <si>
    <t>trava * 0,05"zatravňovaná plocha * spotřeba na m2</t>
  </si>
  <si>
    <t>AG.R-1</t>
  </si>
  <si>
    <t>Likvidace výkopku dle platné legislativy</t>
  </si>
  <si>
    <t>992178810</t>
  </si>
  <si>
    <t>Vodorovné přemístění výkopku po suchu na zvolenou skládku dle možností zhotovitele bez ohledu na dopravní vzdálenost, uložení na skládku, poplatku za skládkovné - likvidace dle platné legislativy vč. všech souvisejících činností</t>
  </si>
  <si>
    <t>Poznámka k položce:_x000d_
např. recyklační středisko SUAS Recyklační, s.r.o. (vzd. 12 km)_x000d_
_x000d_
1. V ceně jsou započteny i náhrady za jízdu loženého vozidla v terénu, ve výkopišti nebo na násypišti._x000d_
2. V ceně jsou započteny i náklady na vodorovné přemístění vybouraných hmot a sutí až na místo definitivního uložení na vzdálenost od těžiště nakládky do místa vykládky (řízená skládka odpadů)._x000d_
3. V cenách jsou započteny i náklady a) při vodorovné dopravě po suchu na přepravu za ztížených provozních podmínek, b) na požadovaný způsob uložení vybouraných hmot a sutí na skládce._x000d_
4. V ceně je započten i poplatek za uložení vybouraných hmot a sutí na uvažované řízené skládce odpadů dle zákona 541/2021 Sb._x000d_
5. Množství jednotek vybouraných hmot a sutí se určí v m3 původní konstrukce před zahájením bouracích prací._x000d_
6. Bude-li zhotovitelem zvoleno jiné místo uložení odsouhlasené objednatelem, bude v ceně započtena dopravní vzdálenost až na místo uložení, včetně všech souvisejících činností, poplatků, projednání apod._x000d_
7. Zhotovitel předloží objednateli doklad o likvidaci výkopku (vážné lístky, popř. čestné prohlášení)._x000d_
8. Položka je uvažována včetně všech dalších souvisejících činností.</t>
  </si>
  <si>
    <t>odkopavky + ryha800 - nasyp - zasypy</t>
  </si>
  <si>
    <t>22</t>
  </si>
  <si>
    <t>R1</t>
  </si>
  <si>
    <t>Likvidace dřevní hmoty odstraněných křovin a stromů dle platné legislativy</t>
  </si>
  <si>
    <t>-1946098332</t>
  </si>
  <si>
    <t>Likvidace dřevní hmoty odstraněných křovin a stromů dle platné legislativy včetně všech souvisejících činností</t>
  </si>
  <si>
    <t>Poznámka k položce:_x000d_
1. Likvidovány budou křoviny, větve a pařezy (kmeny stromů dopraví zhotovitel na místo určené obcí Jindřichovice)_x000d_
2. V případě štěpkování do kalkulace zahrnout zapůjčení štěpkovače na určitou dobu, dovoz a odvoz (km) štěpkovače, samotné štěpkování a následný odvoz štěpky do kompostárny</t>
  </si>
  <si>
    <t>Zakládání</t>
  </si>
  <si>
    <t>23</t>
  </si>
  <si>
    <t>211521111</t>
  </si>
  <si>
    <t>Výplň odvodňovacích žeber nebo trativodů kamenivem hrubým drceným frakce 63 až 125 mm</t>
  </si>
  <si>
    <t>462786585</t>
  </si>
  <si>
    <t>Výplň kamenivem do rýh odvodňovacích žeber nebo trativodů bez zhutnění, s úpravou povrchu výplně kamenivem hrubým drceným frakce 63 až 125 mm</t>
  </si>
  <si>
    <t>https://podminky.urs.cz/item/CS_URS_2025_01/211521111</t>
  </si>
  <si>
    <t>Poznámka k položce:_x000d_
retenčně vsakovací drén</t>
  </si>
  <si>
    <t>1*0,5*0,5*3 + 1*1*0,5*3"šířka*délka*hloubka*počet; štěrková výplň před a za drenážními trubkami</t>
  </si>
  <si>
    <t>24</t>
  </si>
  <si>
    <t>212752422</t>
  </si>
  <si>
    <t>Trativod z drenážních trubek korugovaných PE-HD SN 8 perforace 120° včetně lože otevřený výkop DN 150 pro liniové stavby</t>
  </si>
  <si>
    <t>m</t>
  </si>
  <si>
    <t>642265286</t>
  </si>
  <si>
    <t>Trativody z drenážních trubek pro liniové stavby a komunikace se zřízením štěrkového lože pod trubky a s jejich obsypem v otevřeném výkopu trubka korugovaná sendvičová PE-HD SN 8 perforace 120° DN 150</t>
  </si>
  <si>
    <t>https://podminky.urs.cz/item/CS_URS_2025_01/212752422</t>
  </si>
  <si>
    <t>5,5*3"délka * počet</t>
  </si>
  <si>
    <t>Komunikace</t>
  </si>
  <si>
    <t>25</t>
  </si>
  <si>
    <t>561051131</t>
  </si>
  <si>
    <t>Zřízení podkladu ze zeminy upravené vápnem, cementem, směsnými pojivy tl přes 250 do 350 mm pl přes 5000 m2</t>
  </si>
  <si>
    <t>869028580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</si>
  <si>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300 do 350 mm</t>
  </si>
  <si>
    <t>https://podminky.urs.cz/item/CS_URS_2025_01/561051131</t>
  </si>
  <si>
    <t>Poznámka k položce:_x000d_
zlepšení aktivní zóny v úseku ZÚ - km 0,400</t>
  </si>
  <si>
    <t>plan/772,16*400</t>
  </si>
  <si>
    <t>26</t>
  </si>
  <si>
    <t>58591002</t>
  </si>
  <si>
    <t>pojivo hydraulické pro stabilizaci zeminy 50% vápna</t>
  </si>
  <si>
    <t>t</t>
  </si>
  <si>
    <t>-904425427</t>
  </si>
  <si>
    <t>Poznámka k položce:_x000d_
předpoklad dávkování 3 %_x000d_
při stavbě bude geotechnikem zhotovitele ověřeno a případně upraveno</t>
  </si>
  <si>
    <t>(((0,3*1*1722)/100)*3)*zlepseni/1000"výpočet podle TP 94, příloha 5</t>
  </si>
  <si>
    <t>27</t>
  </si>
  <si>
    <t>564742111</t>
  </si>
  <si>
    <t>Podklad z vibrovaného štěrku VŠ tl 120 mm</t>
  </si>
  <si>
    <t>-687156685</t>
  </si>
  <si>
    <t>Podklad nebo kryt z vibrovaného štěrku VŠ s rozprostřením, vlhčením a zhutněním, po zhutnění tl. 120 mm</t>
  </si>
  <si>
    <t>https://podminky.urs.cz/item/CS_URS_2025_01/564742111</t>
  </si>
  <si>
    <t>2050"změřeno v el. verzi PD</t>
  </si>
  <si>
    <t>28</t>
  </si>
  <si>
    <t>564851111</t>
  </si>
  <si>
    <t>Podklad ze štěrkodrtě ŠD plochy přes 100 m2 tl 150 mm</t>
  </si>
  <si>
    <t>1427808386</t>
  </si>
  <si>
    <t>Podklad ze štěrkodrti ŠD s rozprostřením a zhutněním plochy přes 100 m2, po zhutnění tl. 150 mm</t>
  </si>
  <si>
    <t>https://podminky.urs.cz/item/CS_URS_2025_01/564851111</t>
  </si>
  <si>
    <t>Poznámka k položce:_x000d_
ŠD(B) fr. 0-32</t>
  </si>
  <si>
    <t>acp + krajnice + 22,25*0,15*2"podkladní asfaltová vrstva + rozšíření vrstvy</t>
  </si>
  <si>
    <t>panely + VS + 749.91*0.15*2"obrusná vrstva + rozšíření vrstvy</t>
  </si>
  <si>
    <t>29</t>
  </si>
  <si>
    <t>1717094778</t>
  </si>
  <si>
    <t>Poznámka k položce:_x000d_
ŠD(B) fr. 0-32_x000d_
Vrstva může být nahrazena vrstvou stejné tloušťky z recyklátu (dle TP 210), který splňuje požadavky na MZ</t>
  </si>
  <si>
    <t>ochranna1</t>
  </si>
  <si>
    <t>podkladni1+22.25*0.15*2"podkladní vrstva + rozšíření vrstvy</t>
  </si>
  <si>
    <t>ochranna2</t>
  </si>
  <si>
    <t>podkladni2+749.91*0.15*2"podkladní vrstva + rozšíření vrstvy</t>
  </si>
  <si>
    <t>30</t>
  </si>
  <si>
    <t>565135121</t>
  </si>
  <si>
    <t>Asfaltový beton vrstva podkladní ACP 16 (obalované kamenivo OKS) tl 50 mm š přes 3 m</t>
  </si>
  <si>
    <t>145716794</t>
  </si>
  <si>
    <t>Asfaltový beton vrstva podkladní ACP 16 (obalované kamenivo střednězrnné - OKS) s rozprostřením a zhutněním v pruhu šířky přes 3 m, po zhutnění tl. 50 mm</t>
  </si>
  <si>
    <t>https://podminky.urs.cz/item/CS_URS_2025_01/565135121</t>
  </si>
  <si>
    <t>aco+22.25*0.15*2"obrusná vrstva + rozšíření vrstvy</t>
  </si>
  <si>
    <t>31</t>
  </si>
  <si>
    <t>569831111</t>
  </si>
  <si>
    <t>Zpevnění krajnic štěrkodrtí tl 100 mm</t>
  </si>
  <si>
    <t>459885742</t>
  </si>
  <si>
    <t>Zpevnění krajnic nebo komunikací pro pěší s rozprostřením a zhutněním, po zhutnění štěrkodrtí tl. 100 mm</t>
  </si>
  <si>
    <t>https://podminky.urs.cz/item/CS_URS_2025_01/569831111</t>
  </si>
  <si>
    <t>12,7"změřeno v el. verzi PD</t>
  </si>
  <si>
    <t>32</t>
  </si>
  <si>
    <t>571904111R</t>
  </si>
  <si>
    <t>Posyp krytu kamenivem drceným nebo těženým přes 15 do 20 kg/m2</t>
  </si>
  <si>
    <t>1237626319</t>
  </si>
  <si>
    <t>Posyp podkladu nebo krytu s rozprostřením a zhutněním kamenivem drceným nebo těženým, v množství přes 15 do 20 kg/m2</t>
  </si>
  <si>
    <t>https://podminky.urs.cz/item/CS_URS_2025_01/571904111R</t>
  </si>
  <si>
    <t>Poznámka k položce:_x000d_
posyp kamenivem fr. 0-4</t>
  </si>
  <si>
    <t>33</t>
  </si>
  <si>
    <t>573111112</t>
  </si>
  <si>
    <t>Postřik živičný infiltrační s posypem z asfaltu množství 1 kg/m2</t>
  </si>
  <si>
    <t>-1774369532</t>
  </si>
  <si>
    <t>Postřik infiltrační PI z asfaltu silničního s posypem kamenivem, v množství 1,00 kg/m2</t>
  </si>
  <si>
    <t>https://podminky.urs.cz/item/CS_URS_2025_01/573111112</t>
  </si>
  <si>
    <t>34</t>
  </si>
  <si>
    <t>573211108</t>
  </si>
  <si>
    <t>Postřik živičný spojovací z asfaltu v množství 0,40 kg/m2</t>
  </si>
  <si>
    <t>911995364</t>
  </si>
  <si>
    <t>Postřik spojovací PS bez posypu kamenivem z asfaltu silničního, v množství 0,40 kg/m2</t>
  </si>
  <si>
    <t>https://podminky.urs.cz/item/CS_URS_2025_01/573211108</t>
  </si>
  <si>
    <t>35</t>
  </si>
  <si>
    <t>577144141</t>
  </si>
  <si>
    <t>Asfaltový beton vrstva obrusná ACO 11 (ABS) tl 50 mm š přes 3 m z modifikovaného asfaltu</t>
  </si>
  <si>
    <t>-2120631589</t>
  </si>
  <si>
    <t>Asfaltový beton vrstva obrusná ACO 11 (ABS) s rozprostřením a se zhutněním z modifikovaného asfaltu v pruhu šířky přes 3 m, po zhutnění tl. 50 mm</t>
  </si>
  <si>
    <t>https://podminky.urs.cz/item/CS_URS_2025_01/577144141</t>
  </si>
  <si>
    <t>135"změřeno v el. verzi PD</t>
  </si>
  <si>
    <t>36</t>
  </si>
  <si>
    <t>596811412</t>
  </si>
  <si>
    <t>Kladení velkoformátové betonové dlažby tl přes 100 do 150 mm velikosti do 0,5 m2 pl přes 300 m2</t>
  </si>
  <si>
    <t>416695120</t>
  </si>
  <si>
    <t>Kladení velkoformátové dlažby pozemních komunikací a komunikací pro pěší s ložem z kameniva tl. 40 mm, s vyplněním spár, s hutněním, vibrováním a se smetením přebytečného materiálu tl. přes 100 do 150 mm, velikosti dlaždic do 0,5 m2, pro plochy přes 300 m2</t>
  </si>
  <si>
    <t>https://podminky.urs.cz/item/CS_URS_2025_01/596811412</t>
  </si>
  <si>
    <t>1200"změřeno v el. verzi PD</t>
  </si>
  <si>
    <t>37</t>
  </si>
  <si>
    <t>5924602R</t>
  </si>
  <si>
    <t>betonový prefabrikát pro kolejové cesty 800x380x120mm přírodní</t>
  </si>
  <si>
    <t>1603934195</t>
  </si>
  <si>
    <t>38</t>
  </si>
  <si>
    <t>597361121</t>
  </si>
  <si>
    <t>Svodnice ocelová š 120 mm kotvená do betonu</t>
  </si>
  <si>
    <t>-217567058</t>
  </si>
  <si>
    <t>Svodnice vody ocelová šířky 120 mm, kotvená do betonu</t>
  </si>
  <si>
    <t>https://podminky.urs.cz/item/CS_URS_2025_01/597361121</t>
  </si>
  <si>
    <t>9"změřeno v el. verzi PD</t>
  </si>
  <si>
    <t>Ostatní konstrukce a práce, bourání</t>
  </si>
  <si>
    <t>39</t>
  </si>
  <si>
    <t>912211111</t>
  </si>
  <si>
    <t>Montáž směrového sloupku silničního plastového prosté uložení bez betonového základu</t>
  </si>
  <si>
    <t>1464780194</t>
  </si>
  <si>
    <t>Montáž směrového sloupku plastového s odrazkou prostým uložením bez betonového základu silničního</t>
  </si>
  <si>
    <t>https://podminky.urs.cz/item/CS_URS_2025_01/912211111</t>
  </si>
  <si>
    <t>sloupky</t>
  </si>
  <si>
    <t>2"počet ks dle PD</t>
  </si>
  <si>
    <t>40</t>
  </si>
  <si>
    <t>40445158</t>
  </si>
  <si>
    <t>sloupek směrový silniční plastový 1,2m</t>
  </si>
  <si>
    <t>-788410453</t>
  </si>
  <si>
    <t>sloupky"Z11g</t>
  </si>
  <si>
    <t>41</t>
  </si>
  <si>
    <t>914111111</t>
  </si>
  <si>
    <t>Montáž svislé dopravní značky do velikosti 1 m2 objímkami na sloupek nebo konzolu</t>
  </si>
  <si>
    <t>-1405617904</t>
  </si>
  <si>
    <t>Montáž svislé dopravní značky základní velikosti do 1 m2 objímkami na sloupky nebo konzoly</t>
  </si>
  <si>
    <t>https://podminky.urs.cz/item/CS_URS_2025_01/914111111</t>
  </si>
  <si>
    <t>1"počet ks dle PD</t>
  </si>
  <si>
    <t>42</t>
  </si>
  <si>
    <t>40445608</t>
  </si>
  <si>
    <t>značky upravující přednost P1, P4 700mm</t>
  </si>
  <si>
    <t>-171610706</t>
  </si>
  <si>
    <t>1"P4</t>
  </si>
  <si>
    <t>43</t>
  </si>
  <si>
    <t>914511111</t>
  </si>
  <si>
    <t>Montáž sloupku dopravních značek délky do 3,5 m s betonovým základem</t>
  </si>
  <si>
    <t>291750918</t>
  </si>
  <si>
    <t>Montáž sloupku dopravních značek délky do 3,5 m do betonového základu</t>
  </si>
  <si>
    <t>https://podminky.urs.cz/item/CS_URS_2025_01/914511111</t>
  </si>
  <si>
    <t>44</t>
  </si>
  <si>
    <t>40445225</t>
  </si>
  <si>
    <t>sloupek pro dopravní značku Zn D 60mm v 3,5m</t>
  </si>
  <si>
    <t>-1889067620</t>
  </si>
  <si>
    <t>45</t>
  </si>
  <si>
    <t>919112233</t>
  </si>
  <si>
    <t>Řezání spár pro vytvoření komůrky š 20 mm hl 40 mm pro těsnící zálivku v živičném krytu</t>
  </si>
  <si>
    <t>561573911</t>
  </si>
  <si>
    <t>Řezání dilatačních spár v živičném krytu vytvoření komůrky pro těsnící zálivku šířky 20 mm, hloubky 40 mm</t>
  </si>
  <si>
    <t>https://podminky.urs.cz/item/CS_URS_2025_01/919112233</t>
  </si>
  <si>
    <t>Poznámka k položce:_x000d_
napojení na silnici III/21039</t>
  </si>
  <si>
    <t>17,06"změřeno v el. verzi PD</t>
  </si>
  <si>
    <t>46</t>
  </si>
  <si>
    <t>919122132</t>
  </si>
  <si>
    <t>Těsnění spár zálivkou za tepla pro komůrky š 20 mm hl 40 mm s těsnicím profilem</t>
  </si>
  <si>
    <t>391966986</t>
  </si>
  <si>
    <t>Utěsnění dilatačních spár zálivkou za tepla v cementobetonovém nebo živičném krytu včetně adhezního nátěru s těsnicím profilem pod zálivkou, pro komůrky šířky 20 mm, hloubky 40 mm</t>
  </si>
  <si>
    <t>https://podminky.urs.cz/item/CS_URS_2025_01/919122132</t>
  </si>
  <si>
    <t>47</t>
  </si>
  <si>
    <t>919726121</t>
  </si>
  <si>
    <t>Geotextilie pro ochranu, separaci a filtraci netkaná měrná hm do 200 g/m2</t>
  </si>
  <si>
    <t>-1470215094</t>
  </si>
  <si>
    <t>Geotextilie netkaná pro ochranu, separaci nebo filtraci měrná hmotnost do 200 g/m2</t>
  </si>
  <si>
    <t>https://podminky.urs.cz/item/CS_URS_2025_01/919726121</t>
  </si>
  <si>
    <t>1*772,16"délka v řezu * délka cesta</t>
  </si>
  <si>
    <t>48</t>
  </si>
  <si>
    <t>938909111</t>
  </si>
  <si>
    <t>Čištění vozovek metením strojně podkladu nebo krytu štěrkového</t>
  </si>
  <si>
    <t>1175871650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</si>
  <si>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</si>
  <si>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https://podminky.urs.cz/item/CS_URS_2025_01/938909111</t>
  </si>
  <si>
    <t>ochranna + podkladni</t>
  </si>
  <si>
    <t>49</t>
  </si>
  <si>
    <t>938909311</t>
  </si>
  <si>
    <t>Čištění vozovek metením strojně podkladu nebo krytu betonového nebo živičného</t>
  </si>
  <si>
    <t>182297841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</si>
  <si>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</si>
  <si>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https://podminky.urs.cz/item/CS_URS_2025_01/938909311</t>
  </si>
  <si>
    <t>acp + aco"čištění povrchu před aplikací postřiků</t>
  </si>
  <si>
    <t>5000"opakované čištění silnice III/21039 od staveništní dopravy</t>
  </si>
  <si>
    <t>50</t>
  </si>
  <si>
    <t>R5</t>
  </si>
  <si>
    <t>Uložení kabelového vedení do dělené chráničky</t>
  </si>
  <si>
    <t>-1269229659</t>
  </si>
  <si>
    <t>Uložení vedení do chráničky DN110, včetně výkopu, zakrytí folií, záhozu, betonového lože a obsypu a vč. dodání a osazení dělené chráničky</t>
  </si>
  <si>
    <t>Poznámka k položce:_x000d_
přeložení nn kabelu do delší chráničky</t>
  </si>
  <si>
    <t>5+5+23,63"změřeno v el. verzi PD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</si>
  <si>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</si>
  <si>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</si>
  <si>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</si>
  <si>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</si>
  <si>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</si>
  <si>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339903526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</si>
  <si>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</si>
  <si>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</si>
  <si>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SEZNAM FIGUR</t>
  </si>
  <si>
    <t>Výměra</t>
  </si>
  <si>
    <t>Použití figury:</t>
  </si>
  <si>
    <t>chranicky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</si>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</sst>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51102" TargetMode="External" /><Relationship Id="rId2" Type="http://schemas.openxmlformats.org/officeDocument/2006/relationships/hyperlink" Target="https://podminky.urs.cz/item/CS_URS_2025_01/112101101" TargetMode="External" /><Relationship Id="rId3" Type="http://schemas.openxmlformats.org/officeDocument/2006/relationships/hyperlink" Target="https://podminky.urs.cz/item/CS_URS_2025_01/112101102" TargetMode="External" /><Relationship Id="rId4" Type="http://schemas.openxmlformats.org/officeDocument/2006/relationships/hyperlink" Target="https://podminky.urs.cz/item/CS_URS_2025_01/112101103" TargetMode="External" /><Relationship Id="rId5" Type="http://schemas.openxmlformats.org/officeDocument/2006/relationships/hyperlink" Target="https://podminky.urs.cz/item/CS_URS_2025_01/112101104" TargetMode="External" /><Relationship Id="rId6" Type="http://schemas.openxmlformats.org/officeDocument/2006/relationships/hyperlink" Target="https://podminky.urs.cz/item/CS_URS_2025_01/112101121" TargetMode="External" /><Relationship Id="rId7" Type="http://schemas.openxmlformats.org/officeDocument/2006/relationships/hyperlink" Target="https://podminky.urs.cz/item/CS_URS_2025_01/112101123" TargetMode="External" /><Relationship Id="rId8" Type="http://schemas.openxmlformats.org/officeDocument/2006/relationships/hyperlink" Target="https://podminky.urs.cz/item/CS_URS_2025_01/112151511" TargetMode="External" /><Relationship Id="rId9" Type="http://schemas.openxmlformats.org/officeDocument/2006/relationships/hyperlink" Target="https://podminky.urs.cz/item/CS_URS_2025_01/112251101" TargetMode="External" /><Relationship Id="rId10" Type="http://schemas.openxmlformats.org/officeDocument/2006/relationships/hyperlink" Target="https://podminky.urs.cz/item/CS_URS_2025_01/112251102" TargetMode="External" /><Relationship Id="rId11" Type="http://schemas.openxmlformats.org/officeDocument/2006/relationships/hyperlink" Target="https://podminky.urs.cz/item/CS_URS_2025_01/112251103" TargetMode="External" /><Relationship Id="rId12" Type="http://schemas.openxmlformats.org/officeDocument/2006/relationships/hyperlink" Target="https://podminky.urs.cz/item/CS_URS_2025_01/112251104" TargetMode="External" /><Relationship Id="rId13" Type="http://schemas.openxmlformats.org/officeDocument/2006/relationships/hyperlink" Target="https://podminky.urs.cz/item/CS_URS_2025_01/122252206" TargetMode="External" /><Relationship Id="rId14" Type="http://schemas.openxmlformats.org/officeDocument/2006/relationships/hyperlink" Target="https://podminky.urs.cz/item/CS_URS_2025_01/131151100" TargetMode="External" /><Relationship Id="rId15" Type="http://schemas.openxmlformats.org/officeDocument/2006/relationships/hyperlink" Target="https://podminky.urs.cz/item/CS_URS_2025_01/132151101" TargetMode="External" /><Relationship Id="rId16" Type="http://schemas.openxmlformats.org/officeDocument/2006/relationships/hyperlink" Target="https://podminky.urs.cz/item/CS_URS_2025_01/162351103" TargetMode="External" /><Relationship Id="rId17" Type="http://schemas.openxmlformats.org/officeDocument/2006/relationships/hyperlink" Target="https://podminky.urs.cz/item/CS_URS_2025_01/171151103" TargetMode="External" /><Relationship Id="rId18" Type="http://schemas.openxmlformats.org/officeDocument/2006/relationships/hyperlink" Target="https://podminky.urs.cz/item/CS_URS_2025_01/174151101" TargetMode="External" /><Relationship Id="rId19" Type="http://schemas.openxmlformats.org/officeDocument/2006/relationships/hyperlink" Target="https://podminky.urs.cz/item/CS_URS_2025_01/181152302" TargetMode="External" /><Relationship Id="rId20" Type="http://schemas.openxmlformats.org/officeDocument/2006/relationships/hyperlink" Target="https://podminky.urs.cz/item/CS_URS_2025_01/181451122" TargetMode="External" /><Relationship Id="rId21" Type="http://schemas.openxmlformats.org/officeDocument/2006/relationships/hyperlink" Target="https://podminky.urs.cz/item/CS_URS_2025_01/211521111" TargetMode="External" /><Relationship Id="rId22" Type="http://schemas.openxmlformats.org/officeDocument/2006/relationships/hyperlink" Target="https://podminky.urs.cz/item/CS_URS_2025_01/212752422" TargetMode="External" /><Relationship Id="rId23" Type="http://schemas.openxmlformats.org/officeDocument/2006/relationships/hyperlink" Target="https://podminky.urs.cz/item/CS_URS_2025_01/561051131" TargetMode="External" /><Relationship Id="rId24" Type="http://schemas.openxmlformats.org/officeDocument/2006/relationships/hyperlink" Target="https://podminky.urs.cz/item/CS_URS_2025_01/564742111" TargetMode="External" /><Relationship Id="rId25" Type="http://schemas.openxmlformats.org/officeDocument/2006/relationships/hyperlink" Target="https://podminky.urs.cz/item/CS_URS_2025_01/564851111" TargetMode="External" /><Relationship Id="rId26" Type="http://schemas.openxmlformats.org/officeDocument/2006/relationships/hyperlink" Target="https://podminky.urs.cz/item/CS_URS_2025_01/564851111" TargetMode="External" /><Relationship Id="rId27" Type="http://schemas.openxmlformats.org/officeDocument/2006/relationships/hyperlink" Target="https://podminky.urs.cz/item/CS_URS_2025_01/565135121" TargetMode="External" /><Relationship Id="rId28" Type="http://schemas.openxmlformats.org/officeDocument/2006/relationships/hyperlink" Target="https://podminky.urs.cz/item/CS_URS_2025_01/569831111" TargetMode="External" /><Relationship Id="rId29" Type="http://schemas.openxmlformats.org/officeDocument/2006/relationships/hyperlink" Target="https://podminky.urs.cz/item/CS_URS_2025_01/571904111R" TargetMode="External" /><Relationship Id="rId30" Type="http://schemas.openxmlformats.org/officeDocument/2006/relationships/hyperlink" Target="https://podminky.urs.cz/item/CS_URS_2025_01/573111112" TargetMode="External" /><Relationship Id="rId31" Type="http://schemas.openxmlformats.org/officeDocument/2006/relationships/hyperlink" Target="https://podminky.urs.cz/item/CS_URS_2025_01/573211108" TargetMode="External" /><Relationship Id="rId32" Type="http://schemas.openxmlformats.org/officeDocument/2006/relationships/hyperlink" Target="https://podminky.urs.cz/item/CS_URS_2025_01/577144141" TargetMode="External" /><Relationship Id="rId33" Type="http://schemas.openxmlformats.org/officeDocument/2006/relationships/hyperlink" Target="https://podminky.urs.cz/item/CS_URS_2025_01/596811412" TargetMode="External" /><Relationship Id="rId34" Type="http://schemas.openxmlformats.org/officeDocument/2006/relationships/hyperlink" Target="https://podminky.urs.cz/item/CS_URS_2025_01/597361121" TargetMode="External" /><Relationship Id="rId35" Type="http://schemas.openxmlformats.org/officeDocument/2006/relationships/hyperlink" Target="https://podminky.urs.cz/item/CS_URS_2025_01/912211111" TargetMode="External" /><Relationship Id="rId36" Type="http://schemas.openxmlformats.org/officeDocument/2006/relationships/hyperlink" Target="https://podminky.urs.cz/item/CS_URS_2025_01/914111111" TargetMode="External" /><Relationship Id="rId37" Type="http://schemas.openxmlformats.org/officeDocument/2006/relationships/hyperlink" Target="https://podminky.urs.cz/item/CS_URS_2025_01/914511111" TargetMode="External" /><Relationship Id="rId38" Type="http://schemas.openxmlformats.org/officeDocument/2006/relationships/hyperlink" Target="https://podminky.urs.cz/item/CS_URS_2025_01/919112233" TargetMode="External" /><Relationship Id="rId39" Type="http://schemas.openxmlformats.org/officeDocument/2006/relationships/hyperlink" Target="https://podminky.urs.cz/item/CS_URS_2025_01/919122132" TargetMode="External" /><Relationship Id="rId40" Type="http://schemas.openxmlformats.org/officeDocument/2006/relationships/hyperlink" Target="https://podminky.urs.cz/item/CS_URS_2025_01/919726121" TargetMode="External" /><Relationship Id="rId41" Type="http://schemas.openxmlformats.org/officeDocument/2006/relationships/hyperlink" Target="https://podminky.urs.cz/item/CS_URS_2025_01/938909111" TargetMode="External" /><Relationship Id="rId42" Type="http://schemas.openxmlformats.org/officeDocument/2006/relationships/hyperlink" Target="https://podminky.urs.cz/item/CS_URS_2025_01/938909311" TargetMode="External" /><Relationship Id="rId43" Type="http://schemas.openxmlformats.org/officeDocument/2006/relationships/hyperlink" Target="https://podminky.urs.cz/item/CS_URS_2025_01/998225111" TargetMode="External" /><Relationship Id="rId4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944/24-1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VPC2a v k.ú. Loučná v Krušných horách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Loučná v Krušných horách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12. 6. 2025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SPÚ Karlovy Vary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NDCON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NDCON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'944-24-1-0 - Vedlejší a o...'!J30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'944-24-1-0 - Vedlejší a o...'!P83</f>
        <v>0</v>
      </c>
      <c r="AV55" s="121">
        <f>'944-24-1-0 - Vedlejší a o...'!J33</f>
        <v>0</v>
      </c>
      <c r="AW55" s="121">
        <f>'944-24-1-0 - Vedlejší a o...'!J34</f>
        <v>0</v>
      </c>
      <c r="AX55" s="121">
        <f>'944-24-1-0 - Vedlejší a o...'!J35</f>
        <v>0</v>
      </c>
      <c r="AY55" s="121">
        <f>'944-24-1-0 - Vedlejší a o...'!J36</f>
        <v>0</v>
      </c>
      <c r="AZ55" s="121">
        <f>'944-24-1-0 - Vedlejší a o...'!F33</f>
        <v>0</v>
      </c>
      <c r="BA55" s="121">
        <f>'944-24-1-0 - Vedlejší a o...'!F34</f>
        <v>0</v>
      </c>
      <c r="BB55" s="121">
        <f>'944-24-1-0 - Vedlejší a o...'!F35</f>
        <v>0</v>
      </c>
      <c r="BC55" s="121">
        <f>'944-24-1-0 - Vedlejší a o...'!F36</f>
        <v>0</v>
      </c>
      <c r="BD55" s="123">
        <f>'944-24-1-0 - Vedlejší a o...'!F37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24.7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'944-24-1-1 - SO 101 Polní...'!J30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5">
        <v>0</v>
      </c>
      <c r="AT56" s="126">
        <f>ROUND(SUM(AV56:AW56),2)</f>
        <v>0</v>
      </c>
      <c r="AU56" s="127">
        <f>'944-24-1-1 - SO 101 Polní...'!P85</f>
        <v>0</v>
      </c>
      <c r="AV56" s="126">
        <f>'944-24-1-1 - SO 101 Polní...'!J33</f>
        <v>0</v>
      </c>
      <c r="AW56" s="126">
        <f>'944-24-1-1 - SO 101 Polní...'!J34</f>
        <v>0</v>
      </c>
      <c r="AX56" s="126">
        <f>'944-24-1-1 - SO 101 Polní...'!J35</f>
        <v>0</v>
      </c>
      <c r="AY56" s="126">
        <f>'944-24-1-1 - SO 101 Polní...'!J36</f>
        <v>0</v>
      </c>
      <c r="AZ56" s="126">
        <f>'944-24-1-1 - SO 101 Polní...'!F33</f>
        <v>0</v>
      </c>
      <c r="BA56" s="126">
        <f>'944-24-1-1 - SO 101 Polní...'!F34</f>
        <v>0</v>
      </c>
      <c r="BB56" s="126">
        <f>'944-24-1-1 - SO 101 Polní...'!F35</f>
        <v>0</v>
      </c>
      <c r="BC56" s="126">
        <f>'944-24-1-1 - SO 101 Polní...'!F36</f>
        <v>0</v>
      </c>
      <c r="BD56" s="128">
        <f>'944-24-1-1 - SO 101 Polní...'!F37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gMXv/Qh7zfJMSxjQ35MMfs8H4jQlfFwgwj4hTR2d4LDFQrUSzVzXOQyuOeJQbTxsNoaEjGYyhPAwxaW+5ZjUrg==" hashValue="DklxhzOo30ex9mJMrurkRrsxE+O/8HyLsPQXs5sDkrFBP+gdFMZqBDjOtlijhGTvATmtyRSf9aiY08lJpxRyy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944-24-1-0 - Vedlejší a o...'!C2" display="/"/>
    <hyperlink ref="A56" location="'944-24-1-1 - SO 101 Pol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Polní cesta VPC2a v k.ú. Loučná v Krušných horách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88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89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89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ROUND((SUM(BE83:BE112)),  2)</f>
        <v>0</v>
      </c>
      <c r="G33" s="39"/>
      <c r="H33" s="39"/>
      <c r="I33" s="149">
        <v>0.20999999999999999</v>
      </c>
      <c r="J33" s="148">
        <f>ROUND(((SUM(BE83:BE112))*I33),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ROUND((SUM(BF83:BF112)),  2)</f>
        <v>0</v>
      </c>
      <c r="G34" s="39"/>
      <c r="H34" s="39"/>
      <c r="I34" s="149">
        <v>0.12</v>
      </c>
      <c r="J34" s="148">
        <f>ROUND(((SUM(BF83:BF112))*I34),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ROUND((SUM(BH83:BH112)),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VPC2a v k.ú. Loučná v Krušných horách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944/24-1-0 - Vedlejší a ostatní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Loučná v Krušných horách</v>
      </c>
      <c r="G52" s="41"/>
      <c r="H52" s="41"/>
      <c r="I52" s="33" t="s">
        <v>23</v>
      </c>
      <c r="J52" s="73" t="str">
        <f>IF(J12="","",J12)</f>
        <v>12. 6. 2025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 Karlovy Vary</v>
      </c>
      <c r="G54" s="41"/>
      <c r="H54" s="41"/>
      <c r="I54" s="33" t="s">
        <v>31</v>
      </c>
      <c r="J54" s="37" t="str">
        <f>E21</f>
        <v>NDCON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NDCON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6"/>
      <c r="C60" s="167"/>
      <c r="D60" s="168" t="s">
        <v>94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95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96</v>
      </c>
      <c r="E62" s="175"/>
      <c r="F62" s="175"/>
      <c r="G62" s="175"/>
      <c r="H62" s="175"/>
      <c r="I62" s="175"/>
      <c r="J62" s="176">
        <f>J97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97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Polní cesta VPC2a v k.ú. Loučná v Krušných horách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944/24-1-0 - Vedlejší a ostatní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Loučná v Krušných horách</v>
      </c>
      <c r="G77" s="41"/>
      <c r="H77" s="41"/>
      <c r="I77" s="33" t="s">
        <v>23</v>
      </c>
      <c r="J77" s="73" t="str">
        <f>IF(J12="","",J12)</f>
        <v>12. 6. 2025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SPÚ Karlovy Vary</v>
      </c>
      <c r="G79" s="41"/>
      <c r="H79" s="41"/>
      <c r="I79" s="33" t="s">
        <v>31</v>
      </c>
      <c r="J79" s="37" t="str">
        <f>E21</f>
        <v>NDCON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NDCON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99</v>
      </c>
      <c r="D82" s="181" t="s">
        <v>56</v>
      </c>
      <c r="E82" s="181" t="s">
        <v>52</v>
      </c>
      <c r="F82" s="181" t="s">
        <v>53</v>
      </c>
      <c r="G82" s="181" t="s">
        <v>100</v>
      </c>
      <c r="H82" s="181" t="s">
        <v>101</v>
      </c>
      <c r="I82" s="181" t="s">
        <v>102</v>
      </c>
      <c r="J82" s="181" t="s">
        <v>92</v>
      </c>
      <c r="K82" s="182" t="s">
        <v>103</v>
      </c>
      <c r="L82" s="183"/>
      <c r="M82" s="93" t="s">
        <v>19</v>
      </c>
      <c r="N82" s="94" t="s">
        <v>41</v>
      </c>
      <c r="O82" s="94" t="s">
        <v>104</v>
      </c>
      <c r="P82" s="94" t="s">
        <v>105</v>
      </c>
      <c r="Q82" s="94" t="s">
        <v>106</v>
      </c>
      <c r="R82" s="94" t="s">
        <v>107</v>
      </c>
      <c r="S82" s="94" t="s">
        <v>108</v>
      </c>
      <c r="T82" s="95" t="s">
        <v>109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93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111</v>
      </c>
      <c r="F84" s="192" t="s">
        <v>112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P85+P97+P107</f>
        <v>0</v>
      </c>
      <c r="Q84" s="197"/>
      <c r="R84" s="198">
        <f>R85+R97+R107</f>
        <v>0</v>
      </c>
      <c r="S84" s="197"/>
      <c r="T84" s="199">
        <f>T85+T97+T107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113</v>
      </c>
      <c r="AT84" s="201" t="s">
        <v>70</v>
      </c>
      <c r="AU84" s="201" t="s">
        <v>71</v>
      </c>
      <c r="AY84" s="200" t="s">
        <v>114</v>
      </c>
      <c r="BK84" s="202">
        <f>BK85+BK97+BK107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115</v>
      </c>
      <c r="F85" s="203" t="s">
        <v>116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SUM(P86:P96)</f>
        <v>0</v>
      </c>
      <c r="Q85" s="197"/>
      <c r="R85" s="198">
        <f>SUM(R86:R96)</f>
        <v>0</v>
      </c>
      <c r="S85" s="197"/>
      <c r="T85" s="199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113</v>
      </c>
      <c r="AT85" s="201" t="s">
        <v>70</v>
      </c>
      <c r="AU85" s="201" t="s">
        <v>79</v>
      </c>
      <c r="AY85" s="200" t="s">
        <v>114</v>
      </c>
      <c r="BK85" s="202">
        <f>SUM(BK86:BK96)</f>
        <v>0</v>
      </c>
    </row>
    <row r="86" s="2" customFormat="1" ht="16.5" customHeight="1">
      <c r="A86" s="39"/>
      <c r="B86" s="40"/>
      <c r="C86" s="205" t="s">
        <v>79</v>
      </c>
      <c r="D86" s="205" t="s">
        <v>117</v>
      </c>
      <c r="E86" s="206" t="s">
        <v>118</v>
      </c>
      <c r="F86" s="207" t="s">
        <v>119</v>
      </c>
      <c r="G86" s="208" t="s">
        <v>120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121</v>
      </c>
      <c r="AT86" s="216" t="s">
        <v>117</v>
      </c>
      <c r="AU86" s="216" t="s">
        <v>81</v>
      </c>
      <c r="AY86" s="18" t="s">
        <v>114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121</v>
      </c>
      <c r="BM86" s="216" t="s">
        <v>122</v>
      </c>
    </row>
    <row r="87" s="2" customFormat="1">
      <c r="A87" s="39"/>
      <c r="B87" s="40"/>
      <c r="C87" s="41"/>
      <c r="D87" s="218" t="s">
        <v>123</v>
      </c>
      <c r="E87" s="41"/>
      <c r="F87" s="219" t="s">
        <v>124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123</v>
      </c>
      <c r="AU87" s="18" t="s">
        <v>81</v>
      </c>
    </row>
    <row r="88" s="2" customFormat="1" ht="16.5" customHeight="1">
      <c r="A88" s="39"/>
      <c r="B88" s="40"/>
      <c r="C88" s="205" t="s">
        <v>81</v>
      </c>
      <c r="D88" s="205" t="s">
        <v>117</v>
      </c>
      <c r="E88" s="206" t="s">
        <v>125</v>
      </c>
      <c r="F88" s="207" t="s">
        <v>126</v>
      </c>
      <c r="G88" s="208" t="s">
        <v>120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117</v>
      </c>
      <c r="AU88" s="216" t="s">
        <v>81</v>
      </c>
      <c r="AY88" s="18" t="s">
        <v>114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121</v>
      </c>
      <c r="BM88" s="216" t="s">
        <v>127</v>
      </c>
    </row>
    <row r="89" s="2" customFormat="1">
      <c r="A89" s="39"/>
      <c r="B89" s="40"/>
      <c r="C89" s="41"/>
      <c r="D89" s="218" t="s">
        <v>123</v>
      </c>
      <c r="E89" s="41"/>
      <c r="F89" s="219" t="s">
        <v>128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81</v>
      </c>
    </row>
    <row r="90" s="2" customFormat="1">
      <c r="A90" s="39"/>
      <c r="B90" s="40"/>
      <c r="C90" s="41"/>
      <c r="D90" s="218" t="s">
        <v>129</v>
      </c>
      <c r="E90" s="41"/>
      <c r="F90" s="223" t="s">
        <v>130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129</v>
      </c>
      <c r="AU90" s="18" t="s">
        <v>81</v>
      </c>
    </row>
    <row r="91" s="2" customFormat="1" ht="24.15" customHeight="1">
      <c r="A91" s="39"/>
      <c r="B91" s="40"/>
      <c r="C91" s="205" t="s">
        <v>131</v>
      </c>
      <c r="D91" s="205" t="s">
        <v>117</v>
      </c>
      <c r="E91" s="206" t="s">
        <v>132</v>
      </c>
      <c r="F91" s="207" t="s">
        <v>133</v>
      </c>
      <c r="G91" s="208" t="s">
        <v>120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134</v>
      </c>
      <c r="AT91" s="216" t="s">
        <v>117</v>
      </c>
      <c r="AU91" s="216" t="s">
        <v>81</v>
      </c>
      <c r="AY91" s="18" t="s">
        <v>114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134</v>
      </c>
      <c r="BM91" s="216" t="s">
        <v>135</v>
      </c>
    </row>
    <row r="92" s="2" customFormat="1">
      <c r="A92" s="39"/>
      <c r="B92" s="40"/>
      <c r="C92" s="41"/>
      <c r="D92" s="218" t="s">
        <v>123</v>
      </c>
      <c r="E92" s="41"/>
      <c r="F92" s="219" t="s">
        <v>136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123</v>
      </c>
      <c r="AU92" s="18" t="s">
        <v>81</v>
      </c>
    </row>
    <row r="93" s="2" customFormat="1" ht="37.8" customHeight="1">
      <c r="A93" s="39"/>
      <c r="B93" s="40"/>
      <c r="C93" s="205" t="s">
        <v>137</v>
      </c>
      <c r="D93" s="205" t="s">
        <v>117</v>
      </c>
      <c r="E93" s="206" t="s">
        <v>138</v>
      </c>
      <c r="F93" s="207" t="s">
        <v>139</v>
      </c>
      <c r="G93" s="208" t="s">
        <v>120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134</v>
      </c>
      <c r="AT93" s="216" t="s">
        <v>117</v>
      </c>
      <c r="AU93" s="216" t="s">
        <v>81</v>
      </c>
      <c r="AY93" s="18" t="s">
        <v>114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134</v>
      </c>
      <c r="BM93" s="216" t="s">
        <v>140</v>
      </c>
    </row>
    <row r="94" s="2" customFormat="1">
      <c r="A94" s="39"/>
      <c r="B94" s="40"/>
      <c r="C94" s="41"/>
      <c r="D94" s="218" t="s">
        <v>123</v>
      </c>
      <c r="E94" s="41"/>
      <c r="F94" s="219" t="s">
        <v>141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123</v>
      </c>
      <c r="AU94" s="18" t="s">
        <v>81</v>
      </c>
    </row>
    <row r="95" s="2" customFormat="1" ht="33" customHeight="1">
      <c r="A95" s="39"/>
      <c r="B95" s="40"/>
      <c r="C95" s="205" t="s">
        <v>113</v>
      </c>
      <c r="D95" s="205" t="s">
        <v>117</v>
      </c>
      <c r="E95" s="206" t="s">
        <v>142</v>
      </c>
      <c r="F95" s="207" t="s">
        <v>143</v>
      </c>
      <c r="G95" s="208" t="s">
        <v>120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134</v>
      </c>
      <c r="AT95" s="216" t="s">
        <v>117</v>
      </c>
      <c r="AU95" s="216" t="s">
        <v>81</v>
      </c>
      <c r="AY95" s="18" t="s">
        <v>114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134</v>
      </c>
      <c r="BM95" s="216" t="s">
        <v>144</v>
      </c>
    </row>
    <row r="96" s="2" customFormat="1">
      <c r="A96" s="39"/>
      <c r="B96" s="40"/>
      <c r="C96" s="41"/>
      <c r="D96" s="218" t="s">
        <v>123</v>
      </c>
      <c r="E96" s="41"/>
      <c r="F96" s="219" t="s">
        <v>145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123</v>
      </c>
      <c r="AU96" s="18" t="s">
        <v>81</v>
      </c>
    </row>
    <row r="97" s="12" customFormat="1" ht="22.8" customHeight="1">
      <c r="A97" s="12"/>
      <c r="B97" s="189"/>
      <c r="C97" s="190"/>
      <c r="D97" s="191" t="s">
        <v>70</v>
      </c>
      <c r="E97" s="203" t="s">
        <v>146</v>
      </c>
      <c r="F97" s="203" t="s">
        <v>147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SUM(P98:P106)</f>
        <v>0</v>
      </c>
      <c r="Q97" s="197"/>
      <c r="R97" s="198">
        <f>SUM(R98:R106)</f>
        <v>0</v>
      </c>
      <c r="S97" s="197"/>
      <c r="T97" s="199">
        <f>SUM(T98:T106)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113</v>
      </c>
      <c r="AT97" s="201" t="s">
        <v>70</v>
      </c>
      <c r="AU97" s="201" t="s">
        <v>79</v>
      </c>
      <c r="AY97" s="200" t="s">
        <v>114</v>
      </c>
      <c r="BK97" s="202">
        <f>SUM(BK98:BK106)</f>
        <v>0</v>
      </c>
    </row>
    <row r="98" s="2" customFormat="1" ht="16.5" customHeight="1">
      <c r="A98" s="39"/>
      <c r="B98" s="40"/>
      <c r="C98" s="205" t="s">
        <v>148</v>
      </c>
      <c r="D98" s="205" t="s">
        <v>117</v>
      </c>
      <c r="E98" s="206" t="s">
        <v>149</v>
      </c>
      <c r="F98" s="207" t="s">
        <v>150</v>
      </c>
      <c r="G98" s="208" t="s">
        <v>120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121</v>
      </c>
      <c r="AT98" s="216" t="s">
        <v>117</v>
      </c>
      <c r="AU98" s="216" t="s">
        <v>81</v>
      </c>
      <c r="AY98" s="18" t="s">
        <v>114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121</v>
      </c>
      <c r="BM98" s="216" t="s">
        <v>151</v>
      </c>
    </row>
    <row r="99" s="2" customFormat="1">
      <c r="A99" s="39"/>
      <c r="B99" s="40"/>
      <c r="C99" s="41"/>
      <c r="D99" s="218" t="s">
        <v>123</v>
      </c>
      <c r="E99" s="41"/>
      <c r="F99" s="219" t="s">
        <v>152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123</v>
      </c>
      <c r="AU99" s="18" t="s">
        <v>81</v>
      </c>
    </row>
    <row r="100" s="2" customFormat="1">
      <c r="A100" s="39"/>
      <c r="B100" s="40"/>
      <c r="C100" s="41"/>
      <c r="D100" s="218" t="s">
        <v>129</v>
      </c>
      <c r="E100" s="41"/>
      <c r="F100" s="223" t="s">
        <v>153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81</v>
      </c>
    </row>
    <row r="101" s="2" customFormat="1" ht="16.5" customHeight="1">
      <c r="A101" s="39"/>
      <c r="B101" s="40"/>
      <c r="C101" s="205" t="s">
        <v>154</v>
      </c>
      <c r="D101" s="205" t="s">
        <v>117</v>
      </c>
      <c r="E101" s="206" t="s">
        <v>155</v>
      </c>
      <c r="F101" s="207" t="s">
        <v>156</v>
      </c>
      <c r="G101" s="208" t="s">
        <v>120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121</v>
      </c>
      <c r="AT101" s="216" t="s">
        <v>117</v>
      </c>
      <c r="AU101" s="216" t="s">
        <v>81</v>
      </c>
      <c r="AY101" s="18" t="s">
        <v>114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121</v>
      </c>
      <c r="BM101" s="216" t="s">
        <v>157</v>
      </c>
    </row>
    <row r="102" s="2" customFormat="1">
      <c r="A102" s="39"/>
      <c r="B102" s="40"/>
      <c r="C102" s="41"/>
      <c r="D102" s="218" t="s">
        <v>123</v>
      </c>
      <c r="E102" s="41"/>
      <c r="F102" s="219" t="s">
        <v>158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123</v>
      </c>
      <c r="AU102" s="18" t="s">
        <v>81</v>
      </c>
    </row>
    <row r="103" s="2" customFormat="1">
      <c r="A103" s="39"/>
      <c r="B103" s="40"/>
      <c r="C103" s="41"/>
      <c r="D103" s="218" t="s">
        <v>129</v>
      </c>
      <c r="E103" s="41"/>
      <c r="F103" s="223" t="s">
        <v>159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129</v>
      </c>
      <c r="AU103" s="18" t="s">
        <v>81</v>
      </c>
    </row>
    <row r="104" s="2" customFormat="1" ht="37.8" customHeight="1">
      <c r="A104" s="39"/>
      <c r="B104" s="40"/>
      <c r="C104" s="205" t="s">
        <v>160</v>
      </c>
      <c r="D104" s="205" t="s">
        <v>117</v>
      </c>
      <c r="E104" s="206" t="s">
        <v>161</v>
      </c>
      <c r="F104" s="207" t="s">
        <v>162</v>
      </c>
      <c r="G104" s="208" t="s">
        <v>120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134</v>
      </c>
      <c r="AT104" s="216" t="s">
        <v>117</v>
      </c>
      <c r="AU104" s="216" t="s">
        <v>81</v>
      </c>
      <c r="AY104" s="18" t="s">
        <v>114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134</v>
      </c>
      <c r="BM104" s="216" t="s">
        <v>163</v>
      </c>
    </row>
    <row r="105" s="2" customFormat="1">
      <c r="A105" s="39"/>
      <c r="B105" s="40"/>
      <c r="C105" s="41"/>
      <c r="D105" s="218" t="s">
        <v>123</v>
      </c>
      <c r="E105" s="41"/>
      <c r="F105" s="219" t="s">
        <v>162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123</v>
      </c>
      <c r="AU105" s="18" t="s">
        <v>81</v>
      </c>
    </row>
    <row r="106" s="2" customFormat="1">
      <c r="A106" s="39"/>
      <c r="B106" s="40"/>
      <c r="C106" s="41"/>
      <c r="D106" s="218" t="s">
        <v>129</v>
      </c>
      <c r="E106" s="41"/>
      <c r="F106" s="223" t="s">
        <v>164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129</v>
      </c>
      <c r="AU106" s="18" t="s">
        <v>81</v>
      </c>
    </row>
    <row r="107" s="12" customFormat="1" ht="22.8" customHeight="1">
      <c r="A107" s="12"/>
      <c r="B107" s="189"/>
      <c r="C107" s="190"/>
      <c r="D107" s="191" t="s">
        <v>70</v>
      </c>
      <c r="E107" s="203" t="s">
        <v>165</v>
      </c>
      <c r="F107" s="203" t="s">
        <v>166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SUM(P108:P112)</f>
        <v>0</v>
      </c>
      <c r="Q107" s="197"/>
      <c r="R107" s="198">
        <f>SUM(R108:R112)</f>
        <v>0</v>
      </c>
      <c r="S107" s="197"/>
      <c r="T107" s="199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113</v>
      </c>
      <c r="AT107" s="201" t="s">
        <v>70</v>
      </c>
      <c r="AU107" s="201" t="s">
        <v>79</v>
      </c>
      <c r="AY107" s="200" t="s">
        <v>114</v>
      </c>
      <c r="BK107" s="202">
        <f>SUM(BK108:BK112)</f>
        <v>0</v>
      </c>
    </row>
    <row r="108" s="2" customFormat="1" ht="16.5" customHeight="1">
      <c r="A108" s="39"/>
      <c r="B108" s="40"/>
      <c r="C108" s="205" t="s">
        <v>167</v>
      </c>
      <c r="D108" s="205" t="s">
        <v>117</v>
      </c>
      <c r="E108" s="206" t="s">
        <v>168</v>
      </c>
      <c r="F108" s="207" t="s">
        <v>169</v>
      </c>
      <c r="G108" s="208" t="s">
        <v>120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121</v>
      </c>
      <c r="AT108" s="216" t="s">
        <v>117</v>
      </c>
      <c r="AU108" s="216" t="s">
        <v>81</v>
      </c>
      <c r="AY108" s="18" t="s">
        <v>114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121</v>
      </c>
      <c r="BM108" s="216" t="s">
        <v>170</v>
      </c>
    </row>
    <row r="109" s="2" customFormat="1">
      <c r="A109" s="39"/>
      <c r="B109" s="40"/>
      <c r="C109" s="41"/>
      <c r="D109" s="218" t="s">
        <v>123</v>
      </c>
      <c r="E109" s="41"/>
      <c r="F109" s="219" t="s">
        <v>171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123</v>
      </c>
      <c r="AU109" s="18" t="s">
        <v>81</v>
      </c>
    </row>
    <row r="110" s="2" customFormat="1">
      <c r="A110" s="39"/>
      <c r="B110" s="40"/>
      <c r="C110" s="41"/>
      <c r="D110" s="218" t="s">
        <v>129</v>
      </c>
      <c r="E110" s="41"/>
      <c r="F110" s="223" t="s">
        <v>172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129</v>
      </c>
      <c r="AU110" s="18" t="s">
        <v>81</v>
      </c>
    </row>
    <row r="111" s="2" customFormat="1" ht="62.7" customHeight="1">
      <c r="A111" s="39"/>
      <c r="B111" s="40"/>
      <c r="C111" s="205" t="s">
        <v>173</v>
      </c>
      <c r="D111" s="205" t="s">
        <v>117</v>
      </c>
      <c r="E111" s="206" t="s">
        <v>174</v>
      </c>
      <c r="F111" s="207" t="s">
        <v>175</v>
      </c>
      <c r="G111" s="208" t="s">
        <v>120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134</v>
      </c>
      <c r="AT111" s="216" t="s">
        <v>117</v>
      </c>
      <c r="AU111" s="216" t="s">
        <v>81</v>
      </c>
      <c r="AY111" s="18" t="s">
        <v>114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134</v>
      </c>
      <c r="BM111" s="216" t="s">
        <v>176</v>
      </c>
    </row>
    <row r="112" s="2" customFormat="1">
      <c r="A112" s="39"/>
      <c r="B112" s="40"/>
      <c r="C112" s="41"/>
      <c r="D112" s="218" t="s">
        <v>123</v>
      </c>
      <c r="E112" s="41"/>
      <c r="F112" s="219" t="s">
        <v>175</v>
      </c>
      <c r="G112" s="41"/>
      <c r="H112" s="41"/>
      <c r="I112" s="220"/>
      <c r="J112" s="41"/>
      <c r="K112" s="41"/>
      <c r="L112" s="45"/>
      <c r="M112" s="224"/>
      <c r="N112" s="225"/>
      <c r="O112" s="226"/>
      <c r="P112" s="226"/>
      <c r="Q112" s="226"/>
      <c r="R112" s="226"/>
      <c r="S112" s="226"/>
      <c r="T112" s="22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123</v>
      </c>
      <c r="AU112" s="18" t="s">
        <v>81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Z+BVpWSXOs1xLRByXqhjp95lPrRhV77SU+XWjsmOycnFsbIz1fBdkrE9RpQGNOtsI3UQPHjl+oAigcKBBd6RbA==" hashValue="/tiZV0pEL2Ipd1LYDX0NUlJ+Y76KJgy5rylOorROjoPtxN6CjxXcwQknsFHAbF3Vs1cfdhGrj5CT/hD+GPkRDA==" algorithmName="SHA-512" password="CC35"/>
  <autoFilter ref="C82:K11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228" t="s">
        <v>177</v>
      </c>
      <c r="BA2" s="228" t="s">
        <v>19</v>
      </c>
      <c r="BB2" s="228" t="s">
        <v>19</v>
      </c>
      <c r="BC2" s="228" t="s">
        <v>178</v>
      </c>
      <c r="BD2" s="22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  <c r="AZ3" s="228" t="s">
        <v>179</v>
      </c>
      <c r="BA3" s="228" t="s">
        <v>19</v>
      </c>
      <c r="BB3" s="228" t="s">
        <v>19</v>
      </c>
      <c r="BC3" s="228" t="s">
        <v>180</v>
      </c>
      <c r="BD3" s="228" t="s">
        <v>81</v>
      </c>
    </row>
    <row r="4" s="1" customFormat="1" ht="24.96" customHeight="1">
      <c r="B4" s="21"/>
      <c r="D4" s="131" t="s">
        <v>85</v>
      </c>
      <c r="L4" s="21"/>
      <c r="M4" s="132" t="s">
        <v>10</v>
      </c>
      <c r="AT4" s="18" t="s">
        <v>4</v>
      </c>
      <c r="AZ4" s="228" t="s">
        <v>181</v>
      </c>
      <c r="BA4" s="228" t="s">
        <v>19</v>
      </c>
      <c r="BB4" s="228" t="s">
        <v>19</v>
      </c>
      <c r="BC4" s="228" t="s">
        <v>182</v>
      </c>
      <c r="BD4" s="228" t="s">
        <v>81</v>
      </c>
    </row>
    <row r="5" s="1" customFormat="1" ht="6.96" customHeight="1">
      <c r="B5" s="21"/>
      <c r="L5" s="21"/>
      <c r="AZ5" s="228" t="s">
        <v>183</v>
      </c>
      <c r="BA5" s="228" t="s">
        <v>19</v>
      </c>
      <c r="BB5" s="228" t="s">
        <v>19</v>
      </c>
      <c r="BC5" s="228" t="s">
        <v>184</v>
      </c>
      <c r="BD5" s="228" t="s">
        <v>81</v>
      </c>
    </row>
    <row r="6" s="1" customFormat="1" ht="12" customHeight="1">
      <c r="B6" s="21"/>
      <c r="D6" s="133" t="s">
        <v>16</v>
      </c>
      <c r="L6" s="21"/>
      <c r="AZ6" s="228" t="s">
        <v>185</v>
      </c>
      <c r="BA6" s="228" t="s">
        <v>19</v>
      </c>
      <c r="BB6" s="228" t="s">
        <v>19</v>
      </c>
      <c r="BC6" s="228" t="s">
        <v>186</v>
      </c>
      <c r="BD6" s="228" t="s">
        <v>81</v>
      </c>
    </row>
    <row r="7" s="1" customFormat="1" ht="16.5" customHeight="1">
      <c r="B7" s="21"/>
      <c r="E7" s="134" t="str">
        <f>'Rekapitulace stavby'!K6</f>
        <v>Polní cesta VPC2a v k.ú. Loučná v Krušných horách</v>
      </c>
      <c r="F7" s="133"/>
      <c r="G7" s="133"/>
      <c r="H7" s="133"/>
      <c r="L7" s="21"/>
      <c r="AZ7" s="228" t="s">
        <v>187</v>
      </c>
      <c r="BA7" s="228" t="s">
        <v>19</v>
      </c>
      <c r="BB7" s="228" t="s">
        <v>19</v>
      </c>
      <c r="BC7" s="228" t="s">
        <v>188</v>
      </c>
      <c r="BD7" s="228" t="s">
        <v>81</v>
      </c>
    </row>
    <row r="8" s="2" customFormat="1" ht="12" customHeight="1">
      <c r="A8" s="39"/>
      <c r="B8" s="45"/>
      <c r="C8" s="39"/>
      <c r="D8" s="133" t="s">
        <v>86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228" t="s">
        <v>189</v>
      </c>
      <c r="BA8" s="228" t="s">
        <v>19</v>
      </c>
      <c r="BB8" s="228" t="s">
        <v>19</v>
      </c>
      <c r="BC8" s="228" t="s">
        <v>190</v>
      </c>
      <c r="BD8" s="228" t="s">
        <v>81</v>
      </c>
    </row>
    <row r="9" s="2" customFormat="1" ht="16.5" customHeight="1">
      <c r="A9" s="39"/>
      <c r="B9" s="45"/>
      <c r="C9" s="39"/>
      <c r="D9" s="39"/>
      <c r="E9" s="136" t="s">
        <v>191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228" t="s">
        <v>192</v>
      </c>
      <c r="BA9" s="228" t="s">
        <v>19</v>
      </c>
      <c r="BB9" s="228" t="s">
        <v>19</v>
      </c>
      <c r="BC9" s="228" t="s">
        <v>188</v>
      </c>
      <c r="BD9" s="228" t="s">
        <v>81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228" t="s">
        <v>193</v>
      </c>
      <c r="BA10" s="228" t="s">
        <v>19</v>
      </c>
      <c r="BB10" s="228" t="s">
        <v>19</v>
      </c>
      <c r="BC10" s="228" t="s">
        <v>194</v>
      </c>
      <c r="BD10" s="228" t="s">
        <v>81</v>
      </c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228" t="s">
        <v>195</v>
      </c>
      <c r="BA11" s="228" t="s">
        <v>19</v>
      </c>
      <c r="BB11" s="228" t="s">
        <v>19</v>
      </c>
      <c r="BC11" s="228" t="s">
        <v>196</v>
      </c>
      <c r="BD11" s="228" t="s">
        <v>81</v>
      </c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12. 6. 2025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228" t="s">
        <v>197</v>
      </c>
      <c r="BA12" s="228" t="s">
        <v>19</v>
      </c>
      <c r="BB12" s="228" t="s">
        <v>19</v>
      </c>
      <c r="BC12" s="228" t="s">
        <v>198</v>
      </c>
      <c r="BD12" s="228" t="s">
        <v>81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228" t="s">
        <v>199</v>
      </c>
      <c r="BA13" s="228" t="s">
        <v>19</v>
      </c>
      <c r="BB13" s="228" t="s">
        <v>19</v>
      </c>
      <c r="BC13" s="228" t="s">
        <v>200</v>
      </c>
      <c r="BD13" s="228" t="s">
        <v>81</v>
      </c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88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228" t="s">
        <v>201</v>
      </c>
      <c r="BA14" s="228" t="s">
        <v>19</v>
      </c>
      <c r="BB14" s="228" t="s">
        <v>19</v>
      </c>
      <c r="BC14" s="228" t="s">
        <v>202</v>
      </c>
      <c r="BD14" s="228" t="s">
        <v>81</v>
      </c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228" t="s">
        <v>203</v>
      </c>
      <c r="BA15" s="228" t="s">
        <v>19</v>
      </c>
      <c r="BB15" s="228" t="s">
        <v>19</v>
      </c>
      <c r="BC15" s="228" t="s">
        <v>79</v>
      </c>
      <c r="BD15" s="228" t="s">
        <v>81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228" t="s">
        <v>204</v>
      </c>
      <c r="BA16" s="228" t="s">
        <v>19</v>
      </c>
      <c r="BB16" s="228" t="s">
        <v>19</v>
      </c>
      <c r="BC16" s="228" t="s">
        <v>205</v>
      </c>
      <c r="BD16" s="228" t="s">
        <v>81</v>
      </c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228" t="s">
        <v>206</v>
      </c>
      <c r="BA17" s="228" t="s">
        <v>19</v>
      </c>
      <c r="BB17" s="228" t="s">
        <v>19</v>
      </c>
      <c r="BC17" s="228" t="s">
        <v>207</v>
      </c>
      <c r="BD17" s="228" t="s">
        <v>81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228" t="s">
        <v>208</v>
      </c>
      <c r="BA18" s="228" t="s">
        <v>19</v>
      </c>
      <c r="BB18" s="228" t="s">
        <v>19</v>
      </c>
      <c r="BC18" s="228" t="s">
        <v>209</v>
      </c>
      <c r="BD18" s="228" t="s">
        <v>81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228" t="s">
        <v>210</v>
      </c>
      <c r="BA19" s="228" t="s">
        <v>19</v>
      </c>
      <c r="BB19" s="228" t="s">
        <v>19</v>
      </c>
      <c r="BC19" s="228" t="s">
        <v>79</v>
      </c>
      <c r="BD19" s="228" t="s">
        <v>81</v>
      </c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89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228" t="s">
        <v>211</v>
      </c>
      <c r="BA20" s="228" t="s">
        <v>19</v>
      </c>
      <c r="BB20" s="228" t="s">
        <v>19</v>
      </c>
      <c r="BC20" s="228" t="s">
        <v>212</v>
      </c>
      <c r="BD20" s="228" t="s">
        <v>81</v>
      </c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228" t="s">
        <v>213</v>
      </c>
      <c r="BA21" s="228" t="s">
        <v>19</v>
      </c>
      <c r="BB21" s="228" t="s">
        <v>19</v>
      </c>
      <c r="BC21" s="228" t="s">
        <v>214</v>
      </c>
      <c r="BD21" s="228" t="s">
        <v>81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89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ROUND((SUM(BE85:BE319)),  2)</f>
        <v>0</v>
      </c>
      <c r="G33" s="39"/>
      <c r="H33" s="39"/>
      <c r="I33" s="149">
        <v>0.20999999999999999</v>
      </c>
      <c r="J33" s="148">
        <f>ROUND(((SUM(BE85:BE319))*I33),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ROUND((SUM(BF85:BF319)),  2)</f>
        <v>0</v>
      </c>
      <c r="G34" s="39"/>
      <c r="H34" s="39"/>
      <c r="I34" s="149">
        <v>0.12</v>
      </c>
      <c r="J34" s="148">
        <f>ROUND(((SUM(BF85:BF319))*I34),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ROUND((SUM(BG85:BG319)),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ROUND((SUM(BH85:BH319)),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ROUND((SUM(BI85:BI319)),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Polní cesta VPC2a v k.ú. Loučná v Krušných horách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944/24-1-1 - SO 101 Polní cesta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Loučná v Krušných horách</v>
      </c>
      <c r="G52" s="41"/>
      <c r="H52" s="41"/>
      <c r="I52" s="33" t="s">
        <v>23</v>
      </c>
      <c r="J52" s="73" t="str">
        <f>IF(J12="","",J12)</f>
        <v>12. 6. 2025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 Karlovy Vary</v>
      </c>
      <c r="G54" s="41"/>
      <c r="H54" s="41"/>
      <c r="I54" s="33" t="s">
        <v>31</v>
      </c>
      <c r="J54" s="37" t="str">
        <f>E21</f>
        <v>NDCON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NDCON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6"/>
      <c r="C60" s="167"/>
      <c r="D60" s="168" t="s">
        <v>215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216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217</v>
      </c>
      <c r="E62" s="175"/>
      <c r="F62" s="175"/>
      <c r="G62" s="175"/>
      <c r="H62" s="175"/>
      <c r="I62" s="175"/>
      <c r="J62" s="176">
        <f>J191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218</v>
      </c>
      <c r="E63" s="175"/>
      <c r="F63" s="175"/>
      <c r="G63" s="175"/>
      <c r="H63" s="175"/>
      <c r="I63" s="175"/>
      <c r="J63" s="176">
        <f>J203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219</v>
      </c>
      <c r="E64" s="175"/>
      <c r="F64" s="175"/>
      <c r="G64" s="175"/>
      <c r="H64" s="175"/>
      <c r="I64" s="175"/>
      <c r="J64" s="176">
        <f>J267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220</v>
      </c>
      <c r="E65" s="175"/>
      <c r="F65" s="175"/>
      <c r="G65" s="175"/>
      <c r="H65" s="175"/>
      <c r="I65" s="175"/>
      <c r="J65" s="176">
        <f>J316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98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Polní cesta VPC2a v k.ú. Loučná v Krušných horách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86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944/24-1-1 - SO 101 Polní cesta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Loučná v Krušných horách</v>
      </c>
      <c r="G79" s="41"/>
      <c r="H79" s="41"/>
      <c r="I79" s="33" t="s">
        <v>23</v>
      </c>
      <c r="J79" s="73" t="str">
        <f>IF(J12="","",J12)</f>
        <v>12. 6. 2025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SPÚ Karlovy Vary</v>
      </c>
      <c r="G81" s="41"/>
      <c r="H81" s="41"/>
      <c r="I81" s="33" t="s">
        <v>31</v>
      </c>
      <c r="J81" s="37" t="str">
        <f>E21</f>
        <v>NDCON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NDCON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99</v>
      </c>
      <c r="D84" s="181" t="s">
        <v>56</v>
      </c>
      <c r="E84" s="181" t="s">
        <v>52</v>
      </c>
      <c r="F84" s="181" t="s">
        <v>53</v>
      </c>
      <c r="G84" s="181" t="s">
        <v>100</v>
      </c>
      <c r="H84" s="181" t="s">
        <v>101</v>
      </c>
      <c r="I84" s="181" t="s">
        <v>102</v>
      </c>
      <c r="J84" s="181" t="s">
        <v>92</v>
      </c>
      <c r="K84" s="182" t="s">
        <v>103</v>
      </c>
      <c r="L84" s="183"/>
      <c r="M84" s="93" t="s">
        <v>19</v>
      </c>
      <c r="N84" s="94" t="s">
        <v>41</v>
      </c>
      <c r="O84" s="94" t="s">
        <v>104</v>
      </c>
      <c r="P84" s="94" t="s">
        <v>105</v>
      </c>
      <c r="Q84" s="94" t="s">
        <v>106</v>
      </c>
      <c r="R84" s="94" t="s">
        <v>107</v>
      </c>
      <c r="S84" s="94" t="s">
        <v>108</v>
      </c>
      <c r="T84" s="95" t="s">
        <v>109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110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3774.4443416089998</v>
      </c>
      <c r="S85" s="97"/>
      <c r="T85" s="187">
        <f>T86</f>
        <v>255.60738000000001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93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221</v>
      </c>
      <c r="F86" s="192" t="s">
        <v>222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P87+P191+P203+P267+P316</f>
        <v>0</v>
      </c>
      <c r="Q86" s="197"/>
      <c r="R86" s="198">
        <f>R87+R191+R203+R267+R316</f>
        <v>3774.4443416089998</v>
      </c>
      <c r="S86" s="197"/>
      <c r="T86" s="199">
        <f>T87+T191+T203+T267+T316</f>
        <v>255.60738000000001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71</v>
      </c>
      <c r="AY86" s="200" t="s">
        <v>114</v>
      </c>
      <c r="BK86" s="202">
        <f>BK87+BK191+BK203+BK267+BK316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79</v>
      </c>
      <c r="F87" s="203" t="s">
        <v>223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SUM(P88:P190)</f>
        <v>0</v>
      </c>
      <c r="Q87" s="197"/>
      <c r="R87" s="198">
        <f>SUM(R88:R190)</f>
        <v>0.0385</v>
      </c>
      <c r="S87" s="197"/>
      <c r="T87" s="199">
        <f>SUM(T88:T190)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79</v>
      </c>
      <c r="AY87" s="200" t="s">
        <v>114</v>
      </c>
      <c r="BK87" s="202">
        <f>SUM(BK88:BK190)</f>
        <v>0</v>
      </c>
    </row>
    <row r="88" s="2" customFormat="1" ht="37.8" customHeight="1">
      <c r="A88" s="39"/>
      <c r="B88" s="40"/>
      <c r="C88" s="205" t="s">
        <v>79</v>
      </c>
      <c r="D88" s="205" t="s">
        <v>117</v>
      </c>
      <c r="E88" s="206" t="s">
        <v>224</v>
      </c>
      <c r="F88" s="207" t="s">
        <v>225</v>
      </c>
      <c r="G88" s="208" t="s">
        <v>226</v>
      </c>
      <c r="H88" s="209">
        <v>320</v>
      </c>
      <c r="I88" s="210"/>
      <c r="J88" s="211">
        <f>ROUND(I88*H88,2)</f>
        <v>0</v>
      </c>
      <c r="K88" s="207" t="s">
        <v>227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137</v>
      </c>
      <c r="AT88" s="216" t="s">
        <v>117</v>
      </c>
      <c r="AU88" s="216" t="s">
        <v>81</v>
      </c>
      <c r="AY88" s="18" t="s">
        <v>114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137</v>
      </c>
      <c r="BM88" s="216" t="s">
        <v>228</v>
      </c>
    </row>
    <row r="89" s="2" customFormat="1">
      <c r="A89" s="39"/>
      <c r="B89" s="40"/>
      <c r="C89" s="41"/>
      <c r="D89" s="218" t="s">
        <v>123</v>
      </c>
      <c r="E89" s="41"/>
      <c r="F89" s="219" t="s">
        <v>229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81</v>
      </c>
    </row>
    <row r="90" s="2" customFormat="1">
      <c r="A90" s="39"/>
      <c r="B90" s="40"/>
      <c r="C90" s="41"/>
      <c r="D90" s="229" t="s">
        <v>230</v>
      </c>
      <c r="E90" s="41"/>
      <c r="F90" s="230" t="s">
        <v>231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230</v>
      </c>
      <c r="AU90" s="18" t="s">
        <v>81</v>
      </c>
    </row>
    <row r="91" s="13" customFormat="1">
      <c r="A91" s="13"/>
      <c r="B91" s="231"/>
      <c r="C91" s="232"/>
      <c r="D91" s="218" t="s">
        <v>232</v>
      </c>
      <c r="E91" s="233" t="s">
        <v>19</v>
      </c>
      <c r="F91" s="234" t="s">
        <v>233</v>
      </c>
      <c r="G91" s="232"/>
      <c r="H91" s="235">
        <v>320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232</v>
      </c>
      <c r="AU91" s="241" t="s">
        <v>81</v>
      </c>
      <c r="AV91" s="13" t="s">
        <v>81</v>
      </c>
      <c r="AW91" s="13" t="s">
        <v>33</v>
      </c>
      <c r="AX91" s="13" t="s">
        <v>79</v>
      </c>
      <c r="AY91" s="241" t="s">
        <v>114</v>
      </c>
    </row>
    <row r="92" s="2" customFormat="1" ht="24.15" customHeight="1">
      <c r="A92" s="39"/>
      <c r="B92" s="40"/>
      <c r="C92" s="205" t="s">
        <v>81</v>
      </c>
      <c r="D92" s="205" t="s">
        <v>117</v>
      </c>
      <c r="E92" s="206" t="s">
        <v>234</v>
      </c>
      <c r="F92" s="207" t="s">
        <v>235</v>
      </c>
      <c r="G92" s="208" t="s">
        <v>236</v>
      </c>
      <c r="H92" s="209">
        <v>18</v>
      </c>
      <c r="I92" s="210"/>
      <c r="J92" s="211">
        <f>ROUND(I92*H92,2)</f>
        <v>0</v>
      </c>
      <c r="K92" s="207" t="s">
        <v>227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137</v>
      </c>
      <c r="AT92" s="216" t="s">
        <v>117</v>
      </c>
      <c r="AU92" s="216" t="s">
        <v>81</v>
      </c>
      <c r="AY92" s="18" t="s">
        <v>114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137</v>
      </c>
      <c r="BM92" s="216" t="s">
        <v>237</v>
      </c>
    </row>
    <row r="93" s="2" customFormat="1">
      <c r="A93" s="39"/>
      <c r="B93" s="40"/>
      <c r="C93" s="41"/>
      <c r="D93" s="218" t="s">
        <v>123</v>
      </c>
      <c r="E93" s="41"/>
      <c r="F93" s="219" t="s">
        <v>238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81</v>
      </c>
    </row>
    <row r="94" s="2" customFormat="1">
      <c r="A94" s="39"/>
      <c r="B94" s="40"/>
      <c r="C94" s="41"/>
      <c r="D94" s="229" t="s">
        <v>230</v>
      </c>
      <c r="E94" s="41"/>
      <c r="F94" s="230" t="s">
        <v>239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230</v>
      </c>
      <c r="AU94" s="18" t="s">
        <v>81</v>
      </c>
    </row>
    <row r="95" s="2" customFormat="1">
      <c r="A95" s="39"/>
      <c r="B95" s="40"/>
      <c r="C95" s="41"/>
      <c r="D95" s="218" t="s">
        <v>129</v>
      </c>
      <c r="E95" s="41"/>
      <c r="F95" s="223" t="s">
        <v>240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81</v>
      </c>
    </row>
    <row r="96" s="13" customFormat="1">
      <c r="A96" s="13"/>
      <c r="B96" s="231"/>
      <c r="C96" s="232"/>
      <c r="D96" s="218" t="s">
        <v>232</v>
      </c>
      <c r="E96" s="233" t="s">
        <v>241</v>
      </c>
      <c r="F96" s="234" t="s">
        <v>242</v>
      </c>
      <c r="G96" s="232"/>
      <c r="H96" s="235">
        <v>18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232</v>
      </c>
      <c r="AU96" s="241" t="s">
        <v>81</v>
      </c>
      <c r="AV96" s="13" t="s">
        <v>81</v>
      </c>
      <c r="AW96" s="13" t="s">
        <v>33</v>
      </c>
      <c r="AX96" s="13" t="s">
        <v>79</v>
      </c>
      <c r="AY96" s="241" t="s">
        <v>114</v>
      </c>
    </row>
    <row r="97" s="2" customFormat="1" ht="24.15" customHeight="1">
      <c r="A97" s="39"/>
      <c r="B97" s="40"/>
      <c r="C97" s="205" t="s">
        <v>131</v>
      </c>
      <c r="D97" s="205" t="s">
        <v>117</v>
      </c>
      <c r="E97" s="206" t="s">
        <v>243</v>
      </c>
      <c r="F97" s="207" t="s">
        <v>244</v>
      </c>
      <c r="G97" s="208" t="s">
        <v>236</v>
      </c>
      <c r="H97" s="209">
        <v>9</v>
      </c>
      <c r="I97" s="210"/>
      <c r="J97" s="211">
        <f>ROUND(I97*H97,2)</f>
        <v>0</v>
      </c>
      <c r="K97" s="207" t="s">
        <v>227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137</v>
      </c>
      <c r="AT97" s="216" t="s">
        <v>117</v>
      </c>
      <c r="AU97" s="216" t="s">
        <v>81</v>
      </c>
      <c r="AY97" s="18" t="s">
        <v>114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137</v>
      </c>
      <c r="BM97" s="216" t="s">
        <v>245</v>
      </c>
    </row>
    <row r="98" s="2" customFormat="1">
      <c r="A98" s="39"/>
      <c r="B98" s="40"/>
      <c r="C98" s="41"/>
      <c r="D98" s="218" t="s">
        <v>123</v>
      </c>
      <c r="E98" s="41"/>
      <c r="F98" s="219" t="s">
        <v>246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123</v>
      </c>
      <c r="AU98" s="18" t="s">
        <v>81</v>
      </c>
    </row>
    <row r="99" s="2" customFormat="1">
      <c r="A99" s="39"/>
      <c r="B99" s="40"/>
      <c r="C99" s="41"/>
      <c r="D99" s="229" t="s">
        <v>230</v>
      </c>
      <c r="E99" s="41"/>
      <c r="F99" s="230" t="s">
        <v>247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230</v>
      </c>
      <c r="AU99" s="18" t="s">
        <v>81</v>
      </c>
    </row>
    <row r="100" s="2" customFormat="1">
      <c r="A100" s="39"/>
      <c r="B100" s="40"/>
      <c r="C100" s="41"/>
      <c r="D100" s="218" t="s">
        <v>129</v>
      </c>
      <c r="E100" s="41"/>
      <c r="F100" s="223" t="s">
        <v>240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81</v>
      </c>
    </row>
    <row r="101" s="13" customFormat="1">
      <c r="A101" s="13"/>
      <c r="B101" s="231"/>
      <c r="C101" s="232"/>
      <c r="D101" s="218" t="s">
        <v>232</v>
      </c>
      <c r="E101" s="233" t="s">
        <v>248</v>
      </c>
      <c r="F101" s="234" t="s">
        <v>249</v>
      </c>
      <c r="G101" s="232"/>
      <c r="H101" s="235">
        <v>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232</v>
      </c>
      <c r="AU101" s="241" t="s">
        <v>81</v>
      </c>
      <c r="AV101" s="13" t="s">
        <v>81</v>
      </c>
      <c r="AW101" s="13" t="s">
        <v>33</v>
      </c>
      <c r="AX101" s="13" t="s">
        <v>79</v>
      </c>
      <c r="AY101" s="241" t="s">
        <v>114</v>
      </c>
    </row>
    <row r="102" s="2" customFormat="1" ht="24.15" customHeight="1">
      <c r="A102" s="39"/>
      <c r="B102" s="40"/>
      <c r="C102" s="205" t="s">
        <v>137</v>
      </c>
      <c r="D102" s="205" t="s">
        <v>117</v>
      </c>
      <c r="E102" s="206" t="s">
        <v>250</v>
      </c>
      <c r="F102" s="207" t="s">
        <v>251</v>
      </c>
      <c r="G102" s="208" t="s">
        <v>236</v>
      </c>
      <c r="H102" s="209">
        <v>7</v>
      </c>
      <c r="I102" s="210"/>
      <c r="J102" s="211">
        <f>ROUND(I102*H102,2)</f>
        <v>0</v>
      </c>
      <c r="K102" s="207" t="s">
        <v>227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117</v>
      </c>
      <c r="AU102" s="216" t="s">
        <v>81</v>
      </c>
      <c r="AY102" s="18" t="s">
        <v>114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137</v>
      </c>
      <c r="BM102" s="216" t="s">
        <v>252</v>
      </c>
    </row>
    <row r="103" s="2" customFormat="1">
      <c r="A103" s="39"/>
      <c r="B103" s="40"/>
      <c r="C103" s="41"/>
      <c r="D103" s="218" t="s">
        <v>123</v>
      </c>
      <c r="E103" s="41"/>
      <c r="F103" s="219" t="s">
        <v>253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123</v>
      </c>
      <c r="AU103" s="18" t="s">
        <v>81</v>
      </c>
    </row>
    <row r="104" s="2" customFormat="1">
      <c r="A104" s="39"/>
      <c r="B104" s="40"/>
      <c r="C104" s="41"/>
      <c r="D104" s="229" t="s">
        <v>230</v>
      </c>
      <c r="E104" s="41"/>
      <c r="F104" s="230" t="s">
        <v>254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230</v>
      </c>
      <c r="AU104" s="18" t="s">
        <v>81</v>
      </c>
    </row>
    <row r="105" s="2" customFormat="1">
      <c r="A105" s="39"/>
      <c r="B105" s="40"/>
      <c r="C105" s="41"/>
      <c r="D105" s="218" t="s">
        <v>129</v>
      </c>
      <c r="E105" s="41"/>
      <c r="F105" s="223" t="s">
        <v>240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81</v>
      </c>
    </row>
    <row r="106" s="13" customFormat="1">
      <c r="A106" s="13"/>
      <c r="B106" s="231"/>
      <c r="C106" s="232"/>
      <c r="D106" s="218" t="s">
        <v>232</v>
      </c>
      <c r="E106" s="233" t="s">
        <v>255</v>
      </c>
      <c r="F106" s="234" t="s">
        <v>256</v>
      </c>
      <c r="G106" s="232"/>
      <c r="H106" s="235">
        <v>7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232</v>
      </c>
      <c r="AU106" s="241" t="s">
        <v>81</v>
      </c>
      <c r="AV106" s="13" t="s">
        <v>81</v>
      </c>
      <c r="AW106" s="13" t="s">
        <v>33</v>
      </c>
      <c r="AX106" s="13" t="s">
        <v>79</v>
      </c>
      <c r="AY106" s="241" t="s">
        <v>114</v>
      </c>
    </row>
    <row r="107" s="2" customFormat="1" ht="24.15" customHeight="1">
      <c r="A107" s="39"/>
      <c r="B107" s="40"/>
      <c r="C107" s="205" t="s">
        <v>113</v>
      </c>
      <c r="D107" s="205" t="s">
        <v>117</v>
      </c>
      <c r="E107" s="206" t="s">
        <v>257</v>
      </c>
      <c r="F107" s="207" t="s">
        <v>258</v>
      </c>
      <c r="G107" s="208" t="s">
        <v>236</v>
      </c>
      <c r="H107" s="209">
        <v>1</v>
      </c>
      <c r="I107" s="210"/>
      <c r="J107" s="211">
        <f>ROUND(I107*H107,2)</f>
        <v>0</v>
      </c>
      <c r="K107" s="207" t="s">
        <v>227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117</v>
      </c>
      <c r="AU107" s="216" t="s">
        <v>81</v>
      </c>
      <c r="AY107" s="18" t="s">
        <v>114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137</v>
      </c>
      <c r="BM107" s="216" t="s">
        <v>259</v>
      </c>
    </row>
    <row r="108" s="2" customFormat="1">
      <c r="A108" s="39"/>
      <c r="B108" s="40"/>
      <c r="C108" s="41"/>
      <c r="D108" s="218" t="s">
        <v>123</v>
      </c>
      <c r="E108" s="41"/>
      <c r="F108" s="219" t="s">
        <v>260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123</v>
      </c>
      <c r="AU108" s="18" t="s">
        <v>81</v>
      </c>
    </row>
    <row r="109" s="2" customFormat="1">
      <c r="A109" s="39"/>
      <c r="B109" s="40"/>
      <c r="C109" s="41"/>
      <c r="D109" s="229" t="s">
        <v>230</v>
      </c>
      <c r="E109" s="41"/>
      <c r="F109" s="230" t="s">
        <v>261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230</v>
      </c>
      <c r="AU109" s="18" t="s">
        <v>81</v>
      </c>
    </row>
    <row r="110" s="2" customFormat="1">
      <c r="A110" s="39"/>
      <c r="B110" s="40"/>
      <c r="C110" s="41"/>
      <c r="D110" s="218" t="s">
        <v>129</v>
      </c>
      <c r="E110" s="41"/>
      <c r="F110" s="223" t="s">
        <v>240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129</v>
      </c>
      <c r="AU110" s="18" t="s">
        <v>81</v>
      </c>
    </row>
    <row r="111" s="13" customFormat="1">
      <c r="A111" s="13"/>
      <c r="B111" s="231"/>
      <c r="C111" s="232"/>
      <c r="D111" s="218" t="s">
        <v>232</v>
      </c>
      <c r="E111" s="233" t="s">
        <v>262</v>
      </c>
      <c r="F111" s="234" t="s">
        <v>263</v>
      </c>
      <c r="G111" s="232"/>
      <c r="H111" s="235">
        <v>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232</v>
      </c>
      <c r="AU111" s="241" t="s">
        <v>81</v>
      </c>
      <c r="AV111" s="13" t="s">
        <v>81</v>
      </c>
      <c r="AW111" s="13" t="s">
        <v>33</v>
      </c>
      <c r="AX111" s="13" t="s">
        <v>79</v>
      </c>
      <c r="AY111" s="241" t="s">
        <v>114</v>
      </c>
    </row>
    <row r="112" s="2" customFormat="1" ht="24.15" customHeight="1">
      <c r="A112" s="39"/>
      <c r="B112" s="40"/>
      <c r="C112" s="205" t="s">
        <v>148</v>
      </c>
      <c r="D112" s="205" t="s">
        <v>117</v>
      </c>
      <c r="E112" s="206" t="s">
        <v>264</v>
      </c>
      <c r="F112" s="207" t="s">
        <v>265</v>
      </c>
      <c r="G112" s="208" t="s">
        <v>236</v>
      </c>
      <c r="H112" s="209">
        <v>4</v>
      </c>
      <c r="I112" s="210"/>
      <c r="J112" s="211">
        <f>ROUND(I112*H112,2)</f>
        <v>0</v>
      </c>
      <c r="K112" s="207" t="s">
        <v>227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137</v>
      </c>
      <c r="AT112" s="216" t="s">
        <v>117</v>
      </c>
      <c r="AU112" s="216" t="s">
        <v>81</v>
      </c>
      <c r="AY112" s="18" t="s">
        <v>114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137</v>
      </c>
      <c r="BM112" s="216" t="s">
        <v>266</v>
      </c>
    </row>
    <row r="113" s="2" customFormat="1">
      <c r="A113" s="39"/>
      <c r="B113" s="40"/>
      <c r="C113" s="41"/>
      <c r="D113" s="218" t="s">
        <v>123</v>
      </c>
      <c r="E113" s="41"/>
      <c r="F113" s="219" t="s">
        <v>267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123</v>
      </c>
      <c r="AU113" s="18" t="s">
        <v>81</v>
      </c>
    </row>
    <row r="114" s="2" customFormat="1">
      <c r="A114" s="39"/>
      <c r="B114" s="40"/>
      <c r="C114" s="41"/>
      <c r="D114" s="229" t="s">
        <v>230</v>
      </c>
      <c r="E114" s="41"/>
      <c r="F114" s="230" t="s">
        <v>268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230</v>
      </c>
      <c r="AU114" s="18" t="s">
        <v>81</v>
      </c>
    </row>
    <row r="115" s="2" customFormat="1">
      <c r="A115" s="39"/>
      <c r="B115" s="40"/>
      <c r="C115" s="41"/>
      <c r="D115" s="218" t="s">
        <v>129</v>
      </c>
      <c r="E115" s="41"/>
      <c r="F115" s="223" t="s">
        <v>240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81</v>
      </c>
    </row>
    <row r="116" s="13" customFormat="1">
      <c r="A116" s="13"/>
      <c r="B116" s="231"/>
      <c r="C116" s="232"/>
      <c r="D116" s="218" t="s">
        <v>232</v>
      </c>
      <c r="E116" s="233" t="s">
        <v>269</v>
      </c>
      <c r="F116" s="234" t="s">
        <v>270</v>
      </c>
      <c r="G116" s="232"/>
      <c r="H116" s="235">
        <v>4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232</v>
      </c>
      <c r="AU116" s="241" t="s">
        <v>81</v>
      </c>
      <c r="AV116" s="13" t="s">
        <v>81</v>
      </c>
      <c r="AW116" s="13" t="s">
        <v>33</v>
      </c>
      <c r="AX116" s="13" t="s">
        <v>79</v>
      </c>
      <c r="AY116" s="241" t="s">
        <v>114</v>
      </c>
    </row>
    <row r="117" s="2" customFormat="1" ht="24.15" customHeight="1">
      <c r="A117" s="39"/>
      <c r="B117" s="40"/>
      <c r="C117" s="205" t="s">
        <v>154</v>
      </c>
      <c r="D117" s="205" t="s">
        <v>117</v>
      </c>
      <c r="E117" s="206" t="s">
        <v>271</v>
      </c>
      <c r="F117" s="207" t="s">
        <v>272</v>
      </c>
      <c r="G117" s="208" t="s">
        <v>236</v>
      </c>
      <c r="H117" s="209">
        <v>1</v>
      </c>
      <c r="I117" s="210"/>
      <c r="J117" s="211">
        <f>ROUND(I117*H117,2)</f>
        <v>0</v>
      </c>
      <c r="K117" s="207" t="s">
        <v>227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137</v>
      </c>
      <c r="AT117" s="216" t="s">
        <v>117</v>
      </c>
      <c r="AU117" s="216" t="s">
        <v>81</v>
      </c>
      <c r="AY117" s="18" t="s">
        <v>114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137</v>
      </c>
      <c r="BM117" s="216" t="s">
        <v>273</v>
      </c>
    </row>
    <row r="118" s="2" customFormat="1">
      <c r="A118" s="39"/>
      <c r="B118" s="40"/>
      <c r="C118" s="41"/>
      <c r="D118" s="218" t="s">
        <v>123</v>
      </c>
      <c r="E118" s="41"/>
      <c r="F118" s="219" t="s">
        <v>274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123</v>
      </c>
      <c r="AU118" s="18" t="s">
        <v>81</v>
      </c>
    </row>
    <row r="119" s="2" customFormat="1">
      <c r="A119" s="39"/>
      <c r="B119" s="40"/>
      <c r="C119" s="41"/>
      <c r="D119" s="229" t="s">
        <v>230</v>
      </c>
      <c r="E119" s="41"/>
      <c r="F119" s="230" t="s">
        <v>275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230</v>
      </c>
      <c r="AU119" s="18" t="s">
        <v>81</v>
      </c>
    </row>
    <row r="120" s="2" customFormat="1">
      <c r="A120" s="39"/>
      <c r="B120" s="40"/>
      <c r="C120" s="41"/>
      <c r="D120" s="218" t="s">
        <v>129</v>
      </c>
      <c r="E120" s="41"/>
      <c r="F120" s="223" t="s">
        <v>240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129</v>
      </c>
      <c r="AU120" s="18" t="s">
        <v>81</v>
      </c>
    </row>
    <row r="121" s="13" customFormat="1">
      <c r="A121" s="13"/>
      <c r="B121" s="231"/>
      <c r="C121" s="232"/>
      <c r="D121" s="218" t="s">
        <v>232</v>
      </c>
      <c r="E121" s="233" t="s">
        <v>276</v>
      </c>
      <c r="F121" s="234" t="s">
        <v>263</v>
      </c>
      <c r="G121" s="232"/>
      <c r="H121" s="235">
        <v>1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232</v>
      </c>
      <c r="AU121" s="241" t="s">
        <v>81</v>
      </c>
      <c r="AV121" s="13" t="s">
        <v>81</v>
      </c>
      <c r="AW121" s="13" t="s">
        <v>33</v>
      </c>
      <c r="AX121" s="13" t="s">
        <v>79</v>
      </c>
      <c r="AY121" s="241" t="s">
        <v>114</v>
      </c>
    </row>
    <row r="122" s="2" customFormat="1" ht="24.15" customHeight="1">
      <c r="A122" s="39"/>
      <c r="B122" s="40"/>
      <c r="C122" s="205" t="s">
        <v>160</v>
      </c>
      <c r="D122" s="205" t="s">
        <v>117</v>
      </c>
      <c r="E122" s="206" t="s">
        <v>277</v>
      </c>
      <c r="F122" s="207" t="s">
        <v>278</v>
      </c>
      <c r="G122" s="208" t="s">
        <v>236</v>
      </c>
      <c r="H122" s="209">
        <v>10</v>
      </c>
      <c r="I122" s="210"/>
      <c r="J122" s="211">
        <f>ROUND(I122*H122,2)</f>
        <v>0</v>
      </c>
      <c r="K122" s="207" t="s">
        <v>227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117</v>
      </c>
      <c r="AU122" s="216" t="s">
        <v>81</v>
      </c>
      <c r="AY122" s="18" t="s">
        <v>114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137</v>
      </c>
      <c r="BM122" s="216" t="s">
        <v>279</v>
      </c>
    </row>
    <row r="123" s="2" customFormat="1">
      <c r="A123" s="39"/>
      <c r="B123" s="40"/>
      <c r="C123" s="41"/>
      <c r="D123" s="218" t="s">
        <v>123</v>
      </c>
      <c r="E123" s="41"/>
      <c r="F123" s="219" t="s">
        <v>280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123</v>
      </c>
      <c r="AU123" s="18" t="s">
        <v>81</v>
      </c>
    </row>
    <row r="124" s="2" customFormat="1">
      <c r="A124" s="39"/>
      <c r="B124" s="40"/>
      <c r="C124" s="41"/>
      <c r="D124" s="229" t="s">
        <v>230</v>
      </c>
      <c r="E124" s="41"/>
      <c r="F124" s="230" t="s">
        <v>281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230</v>
      </c>
      <c r="AU124" s="18" t="s">
        <v>81</v>
      </c>
    </row>
    <row r="125" s="2" customFormat="1">
      <c r="A125" s="39"/>
      <c r="B125" s="40"/>
      <c r="C125" s="41"/>
      <c r="D125" s="218" t="s">
        <v>129</v>
      </c>
      <c r="E125" s="41"/>
      <c r="F125" s="223" t="s">
        <v>282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129</v>
      </c>
      <c r="AU125" s="18" t="s">
        <v>81</v>
      </c>
    </row>
    <row r="126" s="13" customFormat="1">
      <c r="A126" s="13"/>
      <c r="B126" s="231"/>
      <c r="C126" s="232"/>
      <c r="D126" s="218" t="s">
        <v>232</v>
      </c>
      <c r="E126" s="233" t="s">
        <v>19</v>
      </c>
      <c r="F126" s="234" t="s">
        <v>283</v>
      </c>
      <c r="G126" s="232"/>
      <c r="H126" s="235">
        <v>10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232</v>
      </c>
      <c r="AU126" s="241" t="s">
        <v>81</v>
      </c>
      <c r="AV126" s="13" t="s">
        <v>81</v>
      </c>
      <c r="AW126" s="13" t="s">
        <v>33</v>
      </c>
      <c r="AX126" s="13" t="s">
        <v>79</v>
      </c>
      <c r="AY126" s="241" t="s">
        <v>114</v>
      </c>
    </row>
    <row r="127" s="2" customFormat="1" ht="21.75" customHeight="1">
      <c r="A127" s="39"/>
      <c r="B127" s="40"/>
      <c r="C127" s="205" t="s">
        <v>167</v>
      </c>
      <c r="D127" s="205" t="s">
        <v>117</v>
      </c>
      <c r="E127" s="206" t="s">
        <v>284</v>
      </c>
      <c r="F127" s="207" t="s">
        <v>285</v>
      </c>
      <c r="G127" s="208" t="s">
        <v>236</v>
      </c>
      <c r="H127" s="209">
        <v>15</v>
      </c>
      <c r="I127" s="210"/>
      <c r="J127" s="211">
        <f>ROUND(I127*H127,2)</f>
        <v>0</v>
      </c>
      <c r="K127" s="207" t="s">
        <v>227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117</v>
      </c>
      <c r="AU127" s="216" t="s">
        <v>81</v>
      </c>
      <c r="AY127" s="18" t="s">
        <v>114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137</v>
      </c>
      <c r="BM127" s="216" t="s">
        <v>286</v>
      </c>
    </row>
    <row r="128" s="2" customFormat="1">
      <c r="A128" s="39"/>
      <c r="B128" s="40"/>
      <c r="C128" s="41"/>
      <c r="D128" s="218" t="s">
        <v>123</v>
      </c>
      <c r="E128" s="41"/>
      <c r="F128" s="219" t="s">
        <v>287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123</v>
      </c>
      <c r="AU128" s="18" t="s">
        <v>81</v>
      </c>
    </row>
    <row r="129" s="2" customFormat="1">
      <c r="A129" s="39"/>
      <c r="B129" s="40"/>
      <c r="C129" s="41"/>
      <c r="D129" s="229" t="s">
        <v>230</v>
      </c>
      <c r="E129" s="41"/>
      <c r="F129" s="230" t="s">
        <v>288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230</v>
      </c>
      <c r="AU129" s="18" t="s">
        <v>81</v>
      </c>
    </row>
    <row r="130" s="13" customFormat="1">
      <c r="A130" s="13"/>
      <c r="B130" s="231"/>
      <c r="C130" s="232"/>
      <c r="D130" s="218" t="s">
        <v>232</v>
      </c>
      <c r="E130" s="233" t="s">
        <v>19</v>
      </c>
      <c r="F130" s="234" t="s">
        <v>289</v>
      </c>
      <c r="G130" s="232"/>
      <c r="H130" s="235">
        <v>15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232</v>
      </c>
      <c r="AU130" s="241" t="s">
        <v>81</v>
      </c>
      <c r="AV130" s="13" t="s">
        <v>81</v>
      </c>
      <c r="AW130" s="13" t="s">
        <v>33</v>
      </c>
      <c r="AX130" s="13" t="s">
        <v>79</v>
      </c>
      <c r="AY130" s="241" t="s">
        <v>114</v>
      </c>
    </row>
    <row r="131" s="2" customFormat="1" ht="21.75" customHeight="1">
      <c r="A131" s="39"/>
      <c r="B131" s="40"/>
      <c r="C131" s="205" t="s">
        <v>173</v>
      </c>
      <c r="D131" s="205" t="s">
        <v>117</v>
      </c>
      <c r="E131" s="206" t="s">
        <v>290</v>
      </c>
      <c r="F131" s="207" t="s">
        <v>291</v>
      </c>
      <c r="G131" s="208" t="s">
        <v>236</v>
      </c>
      <c r="H131" s="209">
        <v>9</v>
      </c>
      <c r="I131" s="210"/>
      <c r="J131" s="211">
        <f>ROUND(I131*H131,2)</f>
        <v>0</v>
      </c>
      <c r="K131" s="207" t="s">
        <v>227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137</v>
      </c>
      <c r="AT131" s="216" t="s">
        <v>117</v>
      </c>
      <c r="AU131" s="216" t="s">
        <v>81</v>
      </c>
      <c r="AY131" s="18" t="s">
        <v>114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137</v>
      </c>
      <c r="BM131" s="216" t="s">
        <v>292</v>
      </c>
    </row>
    <row r="132" s="2" customFormat="1">
      <c r="A132" s="39"/>
      <c r="B132" s="40"/>
      <c r="C132" s="41"/>
      <c r="D132" s="218" t="s">
        <v>123</v>
      </c>
      <c r="E132" s="41"/>
      <c r="F132" s="219" t="s">
        <v>293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123</v>
      </c>
      <c r="AU132" s="18" t="s">
        <v>81</v>
      </c>
    </row>
    <row r="133" s="2" customFormat="1">
      <c r="A133" s="39"/>
      <c r="B133" s="40"/>
      <c r="C133" s="41"/>
      <c r="D133" s="229" t="s">
        <v>230</v>
      </c>
      <c r="E133" s="41"/>
      <c r="F133" s="230" t="s">
        <v>294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230</v>
      </c>
      <c r="AU133" s="18" t="s">
        <v>81</v>
      </c>
    </row>
    <row r="134" s="13" customFormat="1">
      <c r="A134" s="13"/>
      <c r="B134" s="231"/>
      <c r="C134" s="232"/>
      <c r="D134" s="218" t="s">
        <v>232</v>
      </c>
      <c r="E134" s="233" t="s">
        <v>19</v>
      </c>
      <c r="F134" s="234" t="s">
        <v>249</v>
      </c>
      <c r="G134" s="232"/>
      <c r="H134" s="235">
        <v>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232</v>
      </c>
      <c r="AU134" s="241" t="s">
        <v>81</v>
      </c>
      <c r="AV134" s="13" t="s">
        <v>81</v>
      </c>
      <c r="AW134" s="13" t="s">
        <v>33</v>
      </c>
      <c r="AX134" s="13" t="s">
        <v>79</v>
      </c>
      <c r="AY134" s="241" t="s">
        <v>114</v>
      </c>
    </row>
    <row r="135" s="2" customFormat="1" ht="21.75" customHeight="1">
      <c r="A135" s="39"/>
      <c r="B135" s="40"/>
      <c r="C135" s="205" t="s">
        <v>295</v>
      </c>
      <c r="D135" s="205" t="s">
        <v>117</v>
      </c>
      <c r="E135" s="206" t="s">
        <v>296</v>
      </c>
      <c r="F135" s="207" t="s">
        <v>297</v>
      </c>
      <c r="G135" s="208" t="s">
        <v>236</v>
      </c>
      <c r="H135" s="209">
        <v>7</v>
      </c>
      <c r="I135" s="210"/>
      <c r="J135" s="211">
        <f>ROUND(I135*H135,2)</f>
        <v>0</v>
      </c>
      <c r="K135" s="207" t="s">
        <v>227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137</v>
      </c>
      <c r="AT135" s="216" t="s">
        <v>117</v>
      </c>
      <c r="AU135" s="216" t="s">
        <v>81</v>
      </c>
      <c r="AY135" s="18" t="s">
        <v>114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137</v>
      </c>
      <c r="BM135" s="216" t="s">
        <v>298</v>
      </c>
    </row>
    <row r="136" s="2" customFormat="1">
      <c r="A136" s="39"/>
      <c r="B136" s="40"/>
      <c r="C136" s="41"/>
      <c r="D136" s="218" t="s">
        <v>123</v>
      </c>
      <c r="E136" s="41"/>
      <c r="F136" s="219" t="s">
        <v>299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123</v>
      </c>
      <c r="AU136" s="18" t="s">
        <v>81</v>
      </c>
    </row>
    <row r="137" s="2" customFormat="1">
      <c r="A137" s="39"/>
      <c r="B137" s="40"/>
      <c r="C137" s="41"/>
      <c r="D137" s="229" t="s">
        <v>230</v>
      </c>
      <c r="E137" s="41"/>
      <c r="F137" s="230" t="s">
        <v>300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230</v>
      </c>
      <c r="AU137" s="18" t="s">
        <v>81</v>
      </c>
    </row>
    <row r="138" s="13" customFormat="1">
      <c r="A138" s="13"/>
      <c r="B138" s="231"/>
      <c r="C138" s="232"/>
      <c r="D138" s="218" t="s">
        <v>232</v>
      </c>
      <c r="E138" s="233" t="s">
        <v>19</v>
      </c>
      <c r="F138" s="234" t="s">
        <v>256</v>
      </c>
      <c r="G138" s="232"/>
      <c r="H138" s="235">
        <v>7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232</v>
      </c>
      <c r="AU138" s="241" t="s">
        <v>81</v>
      </c>
      <c r="AV138" s="13" t="s">
        <v>81</v>
      </c>
      <c r="AW138" s="13" t="s">
        <v>33</v>
      </c>
      <c r="AX138" s="13" t="s">
        <v>79</v>
      </c>
      <c r="AY138" s="241" t="s">
        <v>114</v>
      </c>
    </row>
    <row r="139" s="2" customFormat="1" ht="21.75" customHeight="1">
      <c r="A139" s="39"/>
      <c r="B139" s="40"/>
      <c r="C139" s="205" t="s">
        <v>8</v>
      </c>
      <c r="D139" s="205" t="s">
        <v>117</v>
      </c>
      <c r="E139" s="206" t="s">
        <v>301</v>
      </c>
      <c r="F139" s="207" t="s">
        <v>302</v>
      </c>
      <c r="G139" s="208" t="s">
        <v>236</v>
      </c>
      <c r="H139" s="209">
        <v>1</v>
      </c>
      <c r="I139" s="210"/>
      <c r="J139" s="211">
        <f>ROUND(I139*H139,2)</f>
        <v>0</v>
      </c>
      <c r="K139" s="207" t="s">
        <v>227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137</v>
      </c>
      <c r="AT139" s="216" t="s">
        <v>117</v>
      </c>
      <c r="AU139" s="216" t="s">
        <v>81</v>
      </c>
      <c r="AY139" s="18" t="s">
        <v>114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137</v>
      </c>
      <c r="BM139" s="216" t="s">
        <v>303</v>
      </c>
    </row>
    <row r="140" s="2" customFormat="1">
      <c r="A140" s="39"/>
      <c r="B140" s="40"/>
      <c r="C140" s="41"/>
      <c r="D140" s="218" t="s">
        <v>123</v>
      </c>
      <c r="E140" s="41"/>
      <c r="F140" s="219" t="s">
        <v>304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123</v>
      </c>
      <c r="AU140" s="18" t="s">
        <v>81</v>
      </c>
    </row>
    <row r="141" s="2" customFormat="1">
      <c r="A141" s="39"/>
      <c r="B141" s="40"/>
      <c r="C141" s="41"/>
      <c r="D141" s="229" t="s">
        <v>230</v>
      </c>
      <c r="E141" s="41"/>
      <c r="F141" s="230" t="s">
        <v>305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230</v>
      </c>
      <c r="AU141" s="18" t="s">
        <v>81</v>
      </c>
    </row>
    <row r="142" s="13" customFormat="1">
      <c r="A142" s="13"/>
      <c r="B142" s="231"/>
      <c r="C142" s="232"/>
      <c r="D142" s="218" t="s">
        <v>232</v>
      </c>
      <c r="E142" s="233" t="s">
        <v>19</v>
      </c>
      <c r="F142" s="234" t="s">
        <v>263</v>
      </c>
      <c r="G142" s="232"/>
      <c r="H142" s="235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232</v>
      </c>
      <c r="AU142" s="241" t="s">
        <v>81</v>
      </c>
      <c r="AV142" s="13" t="s">
        <v>81</v>
      </c>
      <c r="AW142" s="13" t="s">
        <v>33</v>
      </c>
      <c r="AX142" s="13" t="s">
        <v>79</v>
      </c>
      <c r="AY142" s="241" t="s">
        <v>114</v>
      </c>
    </row>
    <row r="143" s="2" customFormat="1" ht="37.8" customHeight="1">
      <c r="A143" s="39"/>
      <c r="B143" s="40"/>
      <c r="C143" s="205" t="s">
        <v>306</v>
      </c>
      <c r="D143" s="205" t="s">
        <v>117</v>
      </c>
      <c r="E143" s="206" t="s">
        <v>307</v>
      </c>
      <c r="F143" s="207" t="s">
        <v>308</v>
      </c>
      <c r="G143" s="208" t="s">
        <v>309</v>
      </c>
      <c r="H143" s="209">
        <v>1782</v>
      </c>
      <c r="I143" s="210"/>
      <c r="J143" s="211">
        <f>ROUND(I143*H143,2)</f>
        <v>0</v>
      </c>
      <c r="K143" s="207" t="s">
        <v>227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137</v>
      </c>
      <c r="AT143" s="216" t="s">
        <v>117</v>
      </c>
      <c r="AU143" s="216" t="s">
        <v>81</v>
      </c>
      <c r="AY143" s="18" t="s">
        <v>114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137</v>
      </c>
      <c r="BM143" s="216" t="s">
        <v>310</v>
      </c>
    </row>
    <row r="144" s="2" customFormat="1">
      <c r="A144" s="39"/>
      <c r="B144" s="40"/>
      <c r="C144" s="41"/>
      <c r="D144" s="218" t="s">
        <v>123</v>
      </c>
      <c r="E144" s="41"/>
      <c r="F144" s="219" t="s">
        <v>311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123</v>
      </c>
      <c r="AU144" s="18" t="s">
        <v>81</v>
      </c>
    </row>
    <row r="145" s="2" customFormat="1">
      <c r="A145" s="39"/>
      <c r="B145" s="40"/>
      <c r="C145" s="41"/>
      <c r="D145" s="229" t="s">
        <v>230</v>
      </c>
      <c r="E145" s="41"/>
      <c r="F145" s="230" t="s">
        <v>312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230</v>
      </c>
      <c r="AU145" s="18" t="s">
        <v>81</v>
      </c>
    </row>
    <row r="146" s="13" customFormat="1">
      <c r="A146" s="13"/>
      <c r="B146" s="231"/>
      <c r="C146" s="232"/>
      <c r="D146" s="218" t="s">
        <v>232</v>
      </c>
      <c r="E146" s="233" t="s">
        <v>19</v>
      </c>
      <c r="F146" s="234" t="s">
        <v>313</v>
      </c>
      <c r="G146" s="232"/>
      <c r="H146" s="235">
        <v>1706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232</v>
      </c>
      <c r="AU146" s="241" t="s">
        <v>81</v>
      </c>
      <c r="AV146" s="13" t="s">
        <v>81</v>
      </c>
      <c r="AW146" s="13" t="s">
        <v>33</v>
      </c>
      <c r="AX146" s="13" t="s">
        <v>71</v>
      </c>
      <c r="AY146" s="241" t="s">
        <v>114</v>
      </c>
    </row>
    <row r="147" s="13" customFormat="1">
      <c r="A147" s="13"/>
      <c r="B147" s="231"/>
      <c r="C147" s="232"/>
      <c r="D147" s="218" t="s">
        <v>232</v>
      </c>
      <c r="E147" s="233" t="s">
        <v>19</v>
      </c>
      <c r="F147" s="234" t="s">
        <v>314</v>
      </c>
      <c r="G147" s="232"/>
      <c r="H147" s="235">
        <v>76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232</v>
      </c>
      <c r="AU147" s="241" t="s">
        <v>81</v>
      </c>
      <c r="AV147" s="13" t="s">
        <v>81</v>
      </c>
      <c r="AW147" s="13" t="s">
        <v>33</v>
      </c>
      <c r="AX147" s="13" t="s">
        <v>71</v>
      </c>
      <c r="AY147" s="241" t="s">
        <v>114</v>
      </c>
    </row>
    <row r="148" s="14" customFormat="1">
      <c r="A148" s="14"/>
      <c r="B148" s="242"/>
      <c r="C148" s="243"/>
      <c r="D148" s="218" t="s">
        <v>232</v>
      </c>
      <c r="E148" s="244" t="s">
        <v>185</v>
      </c>
      <c r="F148" s="245" t="s">
        <v>315</v>
      </c>
      <c r="G148" s="243"/>
      <c r="H148" s="246">
        <v>1782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232</v>
      </c>
      <c r="AU148" s="252" t="s">
        <v>81</v>
      </c>
      <c r="AV148" s="14" t="s">
        <v>137</v>
      </c>
      <c r="AW148" s="14" t="s">
        <v>33</v>
      </c>
      <c r="AX148" s="14" t="s">
        <v>79</v>
      </c>
      <c r="AY148" s="252" t="s">
        <v>114</v>
      </c>
    </row>
    <row r="149" s="2" customFormat="1" ht="33" customHeight="1">
      <c r="A149" s="39"/>
      <c r="B149" s="40"/>
      <c r="C149" s="205" t="s">
        <v>316</v>
      </c>
      <c r="D149" s="205" t="s">
        <v>117</v>
      </c>
      <c r="E149" s="206" t="s">
        <v>317</v>
      </c>
      <c r="F149" s="207" t="s">
        <v>318</v>
      </c>
      <c r="G149" s="208" t="s">
        <v>309</v>
      </c>
      <c r="H149" s="209">
        <v>1</v>
      </c>
      <c r="I149" s="210"/>
      <c r="J149" s="211">
        <f>ROUND(I149*H149,2)</f>
        <v>0</v>
      </c>
      <c r="K149" s="207" t="s">
        <v>227</v>
      </c>
      <c r="L149" s="45"/>
      <c r="M149" s="212" t="s">
        <v>19</v>
      </c>
      <c r="N149" s="213" t="s">
        <v>42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137</v>
      </c>
      <c r="AT149" s="216" t="s">
        <v>117</v>
      </c>
      <c r="AU149" s="216" t="s">
        <v>81</v>
      </c>
      <c r="AY149" s="18" t="s">
        <v>114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137</v>
      </c>
      <c r="BM149" s="216" t="s">
        <v>319</v>
      </c>
    </row>
    <row r="150" s="2" customFormat="1">
      <c r="A150" s="39"/>
      <c r="B150" s="40"/>
      <c r="C150" s="41"/>
      <c r="D150" s="218" t="s">
        <v>123</v>
      </c>
      <c r="E150" s="41"/>
      <c r="F150" s="219" t="s">
        <v>320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123</v>
      </c>
      <c r="AU150" s="18" t="s">
        <v>81</v>
      </c>
    </row>
    <row r="151" s="2" customFormat="1">
      <c r="A151" s="39"/>
      <c r="B151" s="40"/>
      <c r="C151" s="41"/>
      <c r="D151" s="229" t="s">
        <v>230</v>
      </c>
      <c r="E151" s="41"/>
      <c r="F151" s="230" t="s">
        <v>321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230</v>
      </c>
      <c r="AU151" s="18" t="s">
        <v>81</v>
      </c>
    </row>
    <row r="152" s="13" customFormat="1">
      <c r="A152" s="13"/>
      <c r="B152" s="231"/>
      <c r="C152" s="232"/>
      <c r="D152" s="218" t="s">
        <v>232</v>
      </c>
      <c r="E152" s="233" t="s">
        <v>210</v>
      </c>
      <c r="F152" s="234" t="s">
        <v>322</v>
      </c>
      <c r="G152" s="232"/>
      <c r="H152" s="235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232</v>
      </c>
      <c r="AU152" s="241" t="s">
        <v>81</v>
      </c>
      <c r="AV152" s="13" t="s">
        <v>81</v>
      </c>
      <c r="AW152" s="13" t="s">
        <v>33</v>
      </c>
      <c r="AX152" s="13" t="s">
        <v>79</v>
      </c>
      <c r="AY152" s="241" t="s">
        <v>114</v>
      </c>
    </row>
    <row r="153" s="2" customFormat="1" ht="33" customHeight="1">
      <c r="A153" s="39"/>
      <c r="B153" s="40"/>
      <c r="C153" s="205" t="s">
        <v>323</v>
      </c>
      <c r="D153" s="205" t="s">
        <v>117</v>
      </c>
      <c r="E153" s="206" t="s">
        <v>324</v>
      </c>
      <c r="F153" s="207" t="s">
        <v>325</v>
      </c>
      <c r="G153" s="208" t="s">
        <v>309</v>
      </c>
      <c r="H153" s="209">
        <v>49.689999999999998</v>
      </c>
      <c r="I153" s="210"/>
      <c r="J153" s="211">
        <f>ROUND(I153*H153,2)</f>
        <v>0</v>
      </c>
      <c r="K153" s="207" t="s">
        <v>227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117</v>
      </c>
      <c r="AU153" s="216" t="s">
        <v>81</v>
      </c>
      <c r="AY153" s="18" t="s">
        <v>114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137</v>
      </c>
      <c r="BM153" s="216" t="s">
        <v>326</v>
      </c>
    </row>
    <row r="154" s="2" customFormat="1">
      <c r="A154" s="39"/>
      <c r="B154" s="40"/>
      <c r="C154" s="41"/>
      <c r="D154" s="218" t="s">
        <v>123</v>
      </c>
      <c r="E154" s="41"/>
      <c r="F154" s="219" t="s">
        <v>327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123</v>
      </c>
      <c r="AU154" s="18" t="s">
        <v>81</v>
      </c>
    </row>
    <row r="155" s="2" customFormat="1">
      <c r="A155" s="39"/>
      <c r="B155" s="40"/>
      <c r="C155" s="41"/>
      <c r="D155" s="229" t="s">
        <v>230</v>
      </c>
      <c r="E155" s="41"/>
      <c r="F155" s="230" t="s">
        <v>328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230</v>
      </c>
      <c r="AU155" s="18" t="s">
        <v>81</v>
      </c>
    </row>
    <row r="156" s="13" customFormat="1">
      <c r="A156" s="13"/>
      <c r="B156" s="231"/>
      <c r="C156" s="232"/>
      <c r="D156" s="218" t="s">
        <v>232</v>
      </c>
      <c r="E156" s="233" t="s">
        <v>201</v>
      </c>
      <c r="F156" s="234" t="s">
        <v>329</v>
      </c>
      <c r="G156" s="232"/>
      <c r="H156" s="235">
        <v>3.3599999999999999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232</v>
      </c>
      <c r="AU156" s="241" t="s">
        <v>81</v>
      </c>
      <c r="AV156" s="13" t="s">
        <v>81</v>
      </c>
      <c r="AW156" s="13" t="s">
        <v>33</v>
      </c>
      <c r="AX156" s="13" t="s">
        <v>71</v>
      </c>
      <c r="AY156" s="241" t="s">
        <v>114</v>
      </c>
    </row>
    <row r="157" s="13" customFormat="1">
      <c r="A157" s="13"/>
      <c r="B157" s="231"/>
      <c r="C157" s="232"/>
      <c r="D157" s="218" t="s">
        <v>232</v>
      </c>
      <c r="E157" s="233" t="s">
        <v>199</v>
      </c>
      <c r="F157" s="234" t="s">
        <v>330</v>
      </c>
      <c r="G157" s="232"/>
      <c r="H157" s="235">
        <v>46.329999999999998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232</v>
      </c>
      <c r="AU157" s="241" t="s">
        <v>81</v>
      </c>
      <c r="AV157" s="13" t="s">
        <v>81</v>
      </c>
      <c r="AW157" s="13" t="s">
        <v>33</v>
      </c>
      <c r="AX157" s="13" t="s">
        <v>71</v>
      </c>
      <c r="AY157" s="241" t="s">
        <v>114</v>
      </c>
    </row>
    <row r="158" s="14" customFormat="1">
      <c r="A158" s="14"/>
      <c r="B158" s="242"/>
      <c r="C158" s="243"/>
      <c r="D158" s="218" t="s">
        <v>232</v>
      </c>
      <c r="E158" s="244" t="s">
        <v>19</v>
      </c>
      <c r="F158" s="245" t="s">
        <v>315</v>
      </c>
      <c r="G158" s="243"/>
      <c r="H158" s="246">
        <v>49.689999999999998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232</v>
      </c>
      <c r="AU158" s="252" t="s">
        <v>81</v>
      </c>
      <c r="AV158" s="14" t="s">
        <v>137</v>
      </c>
      <c r="AW158" s="14" t="s">
        <v>33</v>
      </c>
      <c r="AX158" s="14" t="s">
        <v>79</v>
      </c>
      <c r="AY158" s="252" t="s">
        <v>114</v>
      </c>
    </row>
    <row r="159" s="2" customFormat="1" ht="37.8" customHeight="1">
      <c r="A159" s="39"/>
      <c r="B159" s="40"/>
      <c r="C159" s="205" t="s">
        <v>331</v>
      </c>
      <c r="D159" s="205" t="s">
        <v>117</v>
      </c>
      <c r="E159" s="206" t="s">
        <v>332</v>
      </c>
      <c r="F159" s="207" t="s">
        <v>333</v>
      </c>
      <c r="G159" s="208" t="s">
        <v>309</v>
      </c>
      <c r="H159" s="209">
        <v>181</v>
      </c>
      <c r="I159" s="210"/>
      <c r="J159" s="211">
        <f>ROUND(I159*H159,2)</f>
        <v>0</v>
      </c>
      <c r="K159" s="207" t="s">
        <v>227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137</v>
      </c>
      <c r="AT159" s="216" t="s">
        <v>117</v>
      </c>
      <c r="AU159" s="216" t="s">
        <v>81</v>
      </c>
      <c r="AY159" s="18" t="s">
        <v>114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137</v>
      </c>
      <c r="BM159" s="216" t="s">
        <v>334</v>
      </c>
    </row>
    <row r="160" s="2" customFormat="1">
      <c r="A160" s="39"/>
      <c r="B160" s="40"/>
      <c r="C160" s="41"/>
      <c r="D160" s="218" t="s">
        <v>123</v>
      </c>
      <c r="E160" s="41"/>
      <c r="F160" s="219" t="s">
        <v>335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123</v>
      </c>
      <c r="AU160" s="18" t="s">
        <v>81</v>
      </c>
    </row>
    <row r="161" s="2" customFormat="1">
      <c r="A161" s="39"/>
      <c r="B161" s="40"/>
      <c r="C161" s="41"/>
      <c r="D161" s="229" t="s">
        <v>230</v>
      </c>
      <c r="E161" s="41"/>
      <c r="F161" s="230" t="s">
        <v>336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230</v>
      </c>
      <c r="AU161" s="18" t="s">
        <v>81</v>
      </c>
    </row>
    <row r="162" s="13" customFormat="1">
      <c r="A162" s="13"/>
      <c r="B162" s="231"/>
      <c r="C162" s="232"/>
      <c r="D162" s="218" t="s">
        <v>232</v>
      </c>
      <c r="E162" s="233" t="s">
        <v>19</v>
      </c>
      <c r="F162" s="234" t="s">
        <v>183</v>
      </c>
      <c r="G162" s="232"/>
      <c r="H162" s="235">
        <v>181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232</v>
      </c>
      <c r="AU162" s="241" t="s">
        <v>81</v>
      </c>
      <c r="AV162" s="13" t="s">
        <v>81</v>
      </c>
      <c r="AW162" s="13" t="s">
        <v>33</v>
      </c>
      <c r="AX162" s="13" t="s">
        <v>79</v>
      </c>
      <c r="AY162" s="241" t="s">
        <v>114</v>
      </c>
    </row>
    <row r="163" s="2" customFormat="1" ht="24.15" customHeight="1">
      <c r="A163" s="39"/>
      <c r="B163" s="40"/>
      <c r="C163" s="205" t="s">
        <v>337</v>
      </c>
      <c r="D163" s="205" t="s">
        <v>117</v>
      </c>
      <c r="E163" s="206" t="s">
        <v>338</v>
      </c>
      <c r="F163" s="207" t="s">
        <v>339</v>
      </c>
      <c r="G163" s="208" t="s">
        <v>309</v>
      </c>
      <c r="H163" s="209">
        <v>181</v>
      </c>
      <c r="I163" s="210"/>
      <c r="J163" s="211">
        <f>ROUND(I163*H163,2)</f>
        <v>0</v>
      </c>
      <c r="K163" s="207" t="s">
        <v>227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137</v>
      </c>
      <c r="AT163" s="216" t="s">
        <v>117</v>
      </c>
      <c r="AU163" s="216" t="s">
        <v>81</v>
      </c>
      <c r="AY163" s="18" t="s">
        <v>114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137</v>
      </c>
      <c r="BM163" s="216" t="s">
        <v>340</v>
      </c>
    </row>
    <row r="164" s="2" customFormat="1">
      <c r="A164" s="39"/>
      <c r="B164" s="40"/>
      <c r="C164" s="41"/>
      <c r="D164" s="218" t="s">
        <v>123</v>
      </c>
      <c r="E164" s="41"/>
      <c r="F164" s="219" t="s">
        <v>341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123</v>
      </c>
      <c r="AU164" s="18" t="s">
        <v>81</v>
      </c>
    </row>
    <row r="165" s="2" customFormat="1">
      <c r="A165" s="39"/>
      <c r="B165" s="40"/>
      <c r="C165" s="41"/>
      <c r="D165" s="229" t="s">
        <v>230</v>
      </c>
      <c r="E165" s="41"/>
      <c r="F165" s="230" t="s">
        <v>342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230</v>
      </c>
      <c r="AU165" s="18" t="s">
        <v>81</v>
      </c>
    </row>
    <row r="166" s="13" customFormat="1">
      <c r="A166" s="13"/>
      <c r="B166" s="231"/>
      <c r="C166" s="232"/>
      <c r="D166" s="218" t="s">
        <v>232</v>
      </c>
      <c r="E166" s="233" t="s">
        <v>183</v>
      </c>
      <c r="F166" s="234" t="s">
        <v>343</v>
      </c>
      <c r="G166" s="232"/>
      <c r="H166" s="235">
        <v>181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232</v>
      </c>
      <c r="AU166" s="241" t="s">
        <v>81</v>
      </c>
      <c r="AV166" s="13" t="s">
        <v>81</v>
      </c>
      <c r="AW166" s="13" t="s">
        <v>33</v>
      </c>
      <c r="AX166" s="13" t="s">
        <v>79</v>
      </c>
      <c r="AY166" s="241" t="s">
        <v>114</v>
      </c>
    </row>
    <row r="167" s="2" customFormat="1" ht="24.15" customHeight="1">
      <c r="A167" s="39"/>
      <c r="B167" s="40"/>
      <c r="C167" s="205" t="s">
        <v>344</v>
      </c>
      <c r="D167" s="205" t="s">
        <v>117</v>
      </c>
      <c r="E167" s="206" t="s">
        <v>345</v>
      </c>
      <c r="F167" s="207" t="s">
        <v>346</v>
      </c>
      <c r="G167" s="208" t="s">
        <v>309</v>
      </c>
      <c r="H167" s="209">
        <v>361.32999999999998</v>
      </c>
      <c r="I167" s="210"/>
      <c r="J167" s="211">
        <f>ROUND(I167*H167,2)</f>
        <v>0</v>
      </c>
      <c r="K167" s="207" t="s">
        <v>227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137</v>
      </c>
      <c r="AT167" s="216" t="s">
        <v>117</v>
      </c>
      <c r="AU167" s="216" t="s">
        <v>81</v>
      </c>
      <c r="AY167" s="18" t="s">
        <v>114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137</v>
      </c>
      <c r="BM167" s="216" t="s">
        <v>347</v>
      </c>
    </row>
    <row r="168" s="2" customFormat="1">
      <c r="A168" s="39"/>
      <c r="B168" s="40"/>
      <c r="C168" s="41"/>
      <c r="D168" s="218" t="s">
        <v>123</v>
      </c>
      <c r="E168" s="41"/>
      <c r="F168" s="219" t="s">
        <v>348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123</v>
      </c>
      <c r="AU168" s="18" t="s">
        <v>81</v>
      </c>
    </row>
    <row r="169" s="2" customFormat="1">
      <c r="A169" s="39"/>
      <c r="B169" s="40"/>
      <c r="C169" s="41"/>
      <c r="D169" s="229" t="s">
        <v>230</v>
      </c>
      <c r="E169" s="41"/>
      <c r="F169" s="230" t="s">
        <v>349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230</v>
      </c>
      <c r="AU169" s="18" t="s">
        <v>81</v>
      </c>
    </row>
    <row r="170" s="13" customFormat="1">
      <c r="A170" s="13"/>
      <c r="B170" s="231"/>
      <c r="C170" s="232"/>
      <c r="D170" s="218" t="s">
        <v>232</v>
      </c>
      <c r="E170" s="233" t="s">
        <v>211</v>
      </c>
      <c r="F170" s="234" t="s">
        <v>350</v>
      </c>
      <c r="G170" s="232"/>
      <c r="H170" s="235">
        <v>315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232</v>
      </c>
      <c r="AU170" s="241" t="s">
        <v>81</v>
      </c>
      <c r="AV170" s="13" t="s">
        <v>81</v>
      </c>
      <c r="AW170" s="13" t="s">
        <v>33</v>
      </c>
      <c r="AX170" s="13" t="s">
        <v>71</v>
      </c>
      <c r="AY170" s="241" t="s">
        <v>114</v>
      </c>
    </row>
    <row r="171" s="13" customFormat="1">
      <c r="A171" s="13"/>
      <c r="B171" s="231"/>
      <c r="C171" s="232"/>
      <c r="D171" s="218" t="s">
        <v>232</v>
      </c>
      <c r="E171" s="233" t="s">
        <v>19</v>
      </c>
      <c r="F171" s="234" t="s">
        <v>199</v>
      </c>
      <c r="G171" s="232"/>
      <c r="H171" s="235">
        <v>46.329999999999998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232</v>
      </c>
      <c r="AU171" s="241" t="s">
        <v>81</v>
      </c>
      <c r="AV171" s="13" t="s">
        <v>81</v>
      </c>
      <c r="AW171" s="13" t="s">
        <v>33</v>
      </c>
      <c r="AX171" s="13" t="s">
        <v>71</v>
      </c>
      <c r="AY171" s="241" t="s">
        <v>114</v>
      </c>
    </row>
    <row r="172" s="14" customFormat="1">
      <c r="A172" s="14"/>
      <c r="B172" s="242"/>
      <c r="C172" s="243"/>
      <c r="D172" s="218" t="s">
        <v>232</v>
      </c>
      <c r="E172" s="244" t="s">
        <v>19</v>
      </c>
      <c r="F172" s="245" t="s">
        <v>315</v>
      </c>
      <c r="G172" s="243"/>
      <c r="H172" s="246">
        <v>361.32999999999998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232</v>
      </c>
      <c r="AU172" s="252" t="s">
        <v>81</v>
      </c>
      <c r="AV172" s="14" t="s">
        <v>137</v>
      </c>
      <c r="AW172" s="14" t="s">
        <v>33</v>
      </c>
      <c r="AX172" s="14" t="s">
        <v>79</v>
      </c>
      <c r="AY172" s="252" t="s">
        <v>114</v>
      </c>
    </row>
    <row r="173" s="2" customFormat="1" ht="24.15" customHeight="1">
      <c r="A173" s="39"/>
      <c r="B173" s="40"/>
      <c r="C173" s="205" t="s">
        <v>351</v>
      </c>
      <c r="D173" s="205" t="s">
        <v>117</v>
      </c>
      <c r="E173" s="206" t="s">
        <v>352</v>
      </c>
      <c r="F173" s="207" t="s">
        <v>353</v>
      </c>
      <c r="G173" s="208" t="s">
        <v>226</v>
      </c>
      <c r="H173" s="209">
        <v>3867.6709999999998</v>
      </c>
      <c r="I173" s="210"/>
      <c r="J173" s="211">
        <f>ROUND(I173*H173,2)</f>
        <v>0</v>
      </c>
      <c r="K173" s="207" t="s">
        <v>227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137</v>
      </c>
      <c r="AT173" s="216" t="s">
        <v>117</v>
      </c>
      <c r="AU173" s="216" t="s">
        <v>81</v>
      </c>
      <c r="AY173" s="18" t="s">
        <v>114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137</v>
      </c>
      <c r="BM173" s="216" t="s">
        <v>354</v>
      </c>
    </row>
    <row r="174" s="2" customFormat="1">
      <c r="A174" s="39"/>
      <c r="B174" s="40"/>
      <c r="C174" s="41"/>
      <c r="D174" s="218" t="s">
        <v>123</v>
      </c>
      <c r="E174" s="41"/>
      <c r="F174" s="219" t="s">
        <v>355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123</v>
      </c>
      <c r="AU174" s="18" t="s">
        <v>81</v>
      </c>
    </row>
    <row r="175" s="2" customFormat="1">
      <c r="A175" s="39"/>
      <c r="B175" s="40"/>
      <c r="C175" s="41"/>
      <c r="D175" s="229" t="s">
        <v>230</v>
      </c>
      <c r="E175" s="41"/>
      <c r="F175" s="230" t="s">
        <v>356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230</v>
      </c>
      <c r="AU175" s="18" t="s">
        <v>81</v>
      </c>
    </row>
    <row r="176" s="13" customFormat="1">
      <c r="A176" s="13"/>
      <c r="B176" s="231"/>
      <c r="C176" s="232"/>
      <c r="D176" s="218" t="s">
        <v>232</v>
      </c>
      <c r="E176" s="233" t="s">
        <v>192</v>
      </c>
      <c r="F176" s="234" t="s">
        <v>187</v>
      </c>
      <c r="G176" s="232"/>
      <c r="H176" s="235">
        <v>3867.6709999999998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232</v>
      </c>
      <c r="AU176" s="241" t="s">
        <v>81</v>
      </c>
      <c r="AV176" s="13" t="s">
        <v>81</v>
      </c>
      <c r="AW176" s="13" t="s">
        <v>33</v>
      </c>
      <c r="AX176" s="13" t="s">
        <v>79</v>
      </c>
      <c r="AY176" s="241" t="s">
        <v>114</v>
      </c>
    </row>
    <row r="177" s="2" customFormat="1" ht="24.15" customHeight="1">
      <c r="A177" s="39"/>
      <c r="B177" s="40"/>
      <c r="C177" s="205" t="s">
        <v>357</v>
      </c>
      <c r="D177" s="205" t="s">
        <v>117</v>
      </c>
      <c r="E177" s="206" t="s">
        <v>358</v>
      </c>
      <c r="F177" s="207" t="s">
        <v>359</v>
      </c>
      <c r="G177" s="208" t="s">
        <v>226</v>
      </c>
      <c r="H177" s="209">
        <v>770</v>
      </c>
      <c r="I177" s="210"/>
      <c r="J177" s="211">
        <f>ROUND(I177*H177,2)</f>
        <v>0</v>
      </c>
      <c r="K177" s="207" t="s">
        <v>227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137</v>
      </c>
      <c r="AT177" s="216" t="s">
        <v>117</v>
      </c>
      <c r="AU177" s="216" t="s">
        <v>81</v>
      </c>
      <c r="AY177" s="18" t="s">
        <v>114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137</v>
      </c>
      <c r="BM177" s="216" t="s">
        <v>360</v>
      </c>
    </row>
    <row r="178" s="2" customFormat="1">
      <c r="A178" s="39"/>
      <c r="B178" s="40"/>
      <c r="C178" s="41"/>
      <c r="D178" s="218" t="s">
        <v>123</v>
      </c>
      <c r="E178" s="41"/>
      <c r="F178" s="219" t="s">
        <v>361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123</v>
      </c>
      <c r="AU178" s="18" t="s">
        <v>81</v>
      </c>
    </row>
    <row r="179" s="2" customFormat="1">
      <c r="A179" s="39"/>
      <c r="B179" s="40"/>
      <c r="C179" s="41"/>
      <c r="D179" s="229" t="s">
        <v>230</v>
      </c>
      <c r="E179" s="41"/>
      <c r="F179" s="230" t="s">
        <v>362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230</v>
      </c>
      <c r="AU179" s="18" t="s">
        <v>81</v>
      </c>
    </row>
    <row r="180" s="13" customFormat="1">
      <c r="A180" s="13"/>
      <c r="B180" s="231"/>
      <c r="C180" s="232"/>
      <c r="D180" s="218" t="s">
        <v>232</v>
      </c>
      <c r="E180" s="233" t="s">
        <v>206</v>
      </c>
      <c r="F180" s="234" t="s">
        <v>363</v>
      </c>
      <c r="G180" s="232"/>
      <c r="H180" s="235">
        <v>770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232</v>
      </c>
      <c r="AU180" s="241" t="s">
        <v>81</v>
      </c>
      <c r="AV180" s="13" t="s">
        <v>81</v>
      </c>
      <c r="AW180" s="13" t="s">
        <v>33</v>
      </c>
      <c r="AX180" s="13" t="s">
        <v>79</v>
      </c>
      <c r="AY180" s="241" t="s">
        <v>114</v>
      </c>
    </row>
    <row r="181" s="2" customFormat="1" ht="16.5" customHeight="1">
      <c r="A181" s="39"/>
      <c r="B181" s="40"/>
      <c r="C181" s="253" t="s">
        <v>364</v>
      </c>
      <c r="D181" s="253" t="s">
        <v>365</v>
      </c>
      <c r="E181" s="254" t="s">
        <v>366</v>
      </c>
      <c r="F181" s="255" t="s">
        <v>367</v>
      </c>
      <c r="G181" s="256" t="s">
        <v>368</v>
      </c>
      <c r="H181" s="257">
        <v>38.5</v>
      </c>
      <c r="I181" s="258"/>
      <c r="J181" s="259">
        <f>ROUND(I181*H181,2)</f>
        <v>0</v>
      </c>
      <c r="K181" s="255" t="s">
        <v>227</v>
      </c>
      <c r="L181" s="260"/>
      <c r="M181" s="261" t="s">
        <v>19</v>
      </c>
      <c r="N181" s="262" t="s">
        <v>42</v>
      </c>
      <c r="O181" s="85"/>
      <c r="P181" s="214">
        <f>O181*H181</f>
        <v>0</v>
      </c>
      <c r="Q181" s="214">
        <v>0.001</v>
      </c>
      <c r="R181" s="214">
        <f>Q181*H181</f>
        <v>0.0385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160</v>
      </c>
      <c r="AT181" s="216" t="s">
        <v>365</v>
      </c>
      <c r="AU181" s="216" t="s">
        <v>81</v>
      </c>
      <c r="AY181" s="18" t="s">
        <v>114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79</v>
      </c>
      <c r="BK181" s="217">
        <f>ROUND(I181*H181,2)</f>
        <v>0</v>
      </c>
      <c r="BL181" s="18" t="s">
        <v>137</v>
      </c>
      <c r="BM181" s="216" t="s">
        <v>369</v>
      </c>
    </row>
    <row r="182" s="2" customFormat="1">
      <c r="A182" s="39"/>
      <c r="B182" s="40"/>
      <c r="C182" s="41"/>
      <c r="D182" s="218" t="s">
        <v>123</v>
      </c>
      <c r="E182" s="41"/>
      <c r="F182" s="219" t="s">
        <v>367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123</v>
      </c>
      <c r="AU182" s="18" t="s">
        <v>81</v>
      </c>
    </row>
    <row r="183" s="13" customFormat="1">
      <c r="A183" s="13"/>
      <c r="B183" s="231"/>
      <c r="C183" s="232"/>
      <c r="D183" s="218" t="s">
        <v>232</v>
      </c>
      <c r="E183" s="233" t="s">
        <v>19</v>
      </c>
      <c r="F183" s="234" t="s">
        <v>370</v>
      </c>
      <c r="G183" s="232"/>
      <c r="H183" s="235">
        <v>38.5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232</v>
      </c>
      <c r="AU183" s="241" t="s">
        <v>81</v>
      </c>
      <c r="AV183" s="13" t="s">
        <v>81</v>
      </c>
      <c r="AW183" s="13" t="s">
        <v>33</v>
      </c>
      <c r="AX183" s="13" t="s">
        <v>79</v>
      </c>
      <c r="AY183" s="241" t="s">
        <v>114</v>
      </c>
    </row>
    <row r="184" s="2" customFormat="1" ht="16.5" customHeight="1">
      <c r="A184" s="39"/>
      <c r="B184" s="40"/>
      <c r="C184" s="205" t="s">
        <v>7</v>
      </c>
      <c r="D184" s="205" t="s">
        <v>117</v>
      </c>
      <c r="E184" s="206" t="s">
        <v>371</v>
      </c>
      <c r="F184" s="207" t="s">
        <v>372</v>
      </c>
      <c r="G184" s="208" t="s">
        <v>309</v>
      </c>
      <c r="H184" s="209">
        <v>1289.3599999999999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42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137</v>
      </c>
      <c r="AT184" s="216" t="s">
        <v>117</v>
      </c>
      <c r="AU184" s="216" t="s">
        <v>81</v>
      </c>
      <c r="AY184" s="18" t="s">
        <v>114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79</v>
      </c>
      <c r="BK184" s="217">
        <f>ROUND(I184*H184,2)</f>
        <v>0</v>
      </c>
      <c r="BL184" s="18" t="s">
        <v>137</v>
      </c>
      <c r="BM184" s="216" t="s">
        <v>373</v>
      </c>
    </row>
    <row r="185" s="2" customFormat="1">
      <c r="A185" s="39"/>
      <c r="B185" s="40"/>
      <c r="C185" s="41"/>
      <c r="D185" s="218" t="s">
        <v>123</v>
      </c>
      <c r="E185" s="41"/>
      <c r="F185" s="219" t="s">
        <v>374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123</v>
      </c>
      <c r="AU185" s="18" t="s">
        <v>81</v>
      </c>
    </row>
    <row r="186" s="2" customFormat="1">
      <c r="A186" s="39"/>
      <c r="B186" s="40"/>
      <c r="C186" s="41"/>
      <c r="D186" s="218" t="s">
        <v>129</v>
      </c>
      <c r="E186" s="41"/>
      <c r="F186" s="223" t="s">
        <v>375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129</v>
      </c>
      <c r="AU186" s="18" t="s">
        <v>81</v>
      </c>
    </row>
    <row r="187" s="13" customFormat="1">
      <c r="A187" s="13"/>
      <c r="B187" s="231"/>
      <c r="C187" s="232"/>
      <c r="D187" s="218" t="s">
        <v>232</v>
      </c>
      <c r="E187" s="233" t="s">
        <v>19</v>
      </c>
      <c r="F187" s="234" t="s">
        <v>376</v>
      </c>
      <c r="G187" s="232"/>
      <c r="H187" s="235">
        <v>1289.3599999999999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232</v>
      </c>
      <c r="AU187" s="241" t="s">
        <v>81</v>
      </c>
      <c r="AV187" s="13" t="s">
        <v>81</v>
      </c>
      <c r="AW187" s="13" t="s">
        <v>33</v>
      </c>
      <c r="AX187" s="13" t="s">
        <v>79</v>
      </c>
      <c r="AY187" s="241" t="s">
        <v>114</v>
      </c>
    </row>
    <row r="188" s="2" customFormat="1" ht="24.15" customHeight="1">
      <c r="A188" s="39"/>
      <c r="B188" s="40"/>
      <c r="C188" s="205" t="s">
        <v>377</v>
      </c>
      <c r="D188" s="205" t="s">
        <v>117</v>
      </c>
      <c r="E188" s="206" t="s">
        <v>378</v>
      </c>
      <c r="F188" s="207" t="s">
        <v>379</v>
      </c>
      <c r="G188" s="208" t="s">
        <v>120</v>
      </c>
      <c r="H188" s="209">
        <v>1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137</v>
      </c>
      <c r="AT188" s="216" t="s">
        <v>117</v>
      </c>
      <c r="AU188" s="216" t="s">
        <v>81</v>
      </c>
      <c r="AY188" s="18" t="s">
        <v>114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137</v>
      </c>
      <c r="BM188" s="216" t="s">
        <v>380</v>
      </c>
    </row>
    <row r="189" s="2" customFormat="1">
      <c r="A189" s="39"/>
      <c r="B189" s="40"/>
      <c r="C189" s="41"/>
      <c r="D189" s="218" t="s">
        <v>123</v>
      </c>
      <c r="E189" s="41"/>
      <c r="F189" s="219" t="s">
        <v>381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123</v>
      </c>
      <c r="AU189" s="18" t="s">
        <v>81</v>
      </c>
    </row>
    <row r="190" s="2" customFormat="1">
      <c r="A190" s="39"/>
      <c r="B190" s="40"/>
      <c r="C190" s="41"/>
      <c r="D190" s="218" t="s">
        <v>129</v>
      </c>
      <c r="E190" s="41"/>
      <c r="F190" s="223" t="s">
        <v>382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129</v>
      </c>
      <c r="AU190" s="18" t="s">
        <v>81</v>
      </c>
    </row>
    <row r="191" s="12" customFormat="1" ht="22.8" customHeight="1">
      <c r="A191" s="12"/>
      <c r="B191" s="189"/>
      <c r="C191" s="190"/>
      <c r="D191" s="191" t="s">
        <v>70</v>
      </c>
      <c r="E191" s="203" t="s">
        <v>81</v>
      </c>
      <c r="F191" s="203" t="s">
        <v>383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SUM(P192:P202)</f>
        <v>0</v>
      </c>
      <c r="Q191" s="197"/>
      <c r="R191" s="198">
        <f>SUM(R192:R202)</f>
        <v>9.8164704999999994</v>
      </c>
      <c r="S191" s="197"/>
      <c r="T191" s="199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79</v>
      </c>
      <c r="AT191" s="201" t="s">
        <v>70</v>
      </c>
      <c r="AU191" s="201" t="s">
        <v>79</v>
      </c>
      <c r="AY191" s="200" t="s">
        <v>114</v>
      </c>
      <c r="BK191" s="202">
        <f>SUM(BK192:BK202)</f>
        <v>0</v>
      </c>
    </row>
    <row r="192" s="2" customFormat="1" ht="33" customHeight="1">
      <c r="A192" s="39"/>
      <c r="B192" s="40"/>
      <c r="C192" s="205" t="s">
        <v>384</v>
      </c>
      <c r="D192" s="205" t="s">
        <v>117</v>
      </c>
      <c r="E192" s="206" t="s">
        <v>385</v>
      </c>
      <c r="F192" s="207" t="s">
        <v>386</v>
      </c>
      <c r="G192" s="208" t="s">
        <v>309</v>
      </c>
      <c r="H192" s="209">
        <v>3.25</v>
      </c>
      <c r="I192" s="210"/>
      <c r="J192" s="211">
        <f>ROUND(I192*H192,2)</f>
        <v>0</v>
      </c>
      <c r="K192" s="207" t="s">
        <v>227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1.6299999999999999</v>
      </c>
      <c r="R192" s="214">
        <f>Q192*H192</f>
        <v>5.2974999999999994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137</v>
      </c>
      <c r="AT192" s="216" t="s">
        <v>117</v>
      </c>
      <c r="AU192" s="216" t="s">
        <v>81</v>
      </c>
      <c r="AY192" s="18" t="s">
        <v>114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137</v>
      </c>
      <c r="BM192" s="216" t="s">
        <v>387</v>
      </c>
    </row>
    <row r="193" s="2" customFormat="1">
      <c r="A193" s="39"/>
      <c r="B193" s="40"/>
      <c r="C193" s="41"/>
      <c r="D193" s="218" t="s">
        <v>123</v>
      </c>
      <c r="E193" s="41"/>
      <c r="F193" s="219" t="s">
        <v>388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123</v>
      </c>
      <c r="AU193" s="18" t="s">
        <v>81</v>
      </c>
    </row>
    <row r="194" s="2" customFormat="1">
      <c r="A194" s="39"/>
      <c r="B194" s="40"/>
      <c r="C194" s="41"/>
      <c r="D194" s="229" t="s">
        <v>230</v>
      </c>
      <c r="E194" s="41"/>
      <c r="F194" s="230" t="s">
        <v>389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230</v>
      </c>
      <c r="AU194" s="18" t="s">
        <v>81</v>
      </c>
    </row>
    <row r="195" s="2" customFormat="1">
      <c r="A195" s="39"/>
      <c r="B195" s="40"/>
      <c r="C195" s="41"/>
      <c r="D195" s="218" t="s">
        <v>129</v>
      </c>
      <c r="E195" s="41"/>
      <c r="F195" s="223" t="s">
        <v>390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129</v>
      </c>
      <c r="AU195" s="18" t="s">
        <v>81</v>
      </c>
    </row>
    <row r="196" s="13" customFormat="1">
      <c r="A196" s="13"/>
      <c r="B196" s="231"/>
      <c r="C196" s="232"/>
      <c r="D196" s="218" t="s">
        <v>232</v>
      </c>
      <c r="E196" s="233" t="s">
        <v>19</v>
      </c>
      <c r="F196" s="234" t="s">
        <v>210</v>
      </c>
      <c r="G196" s="232"/>
      <c r="H196" s="235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232</v>
      </c>
      <c r="AU196" s="241" t="s">
        <v>81</v>
      </c>
      <c r="AV196" s="13" t="s">
        <v>81</v>
      </c>
      <c r="AW196" s="13" t="s">
        <v>33</v>
      </c>
      <c r="AX196" s="13" t="s">
        <v>71</v>
      </c>
      <c r="AY196" s="241" t="s">
        <v>114</v>
      </c>
    </row>
    <row r="197" s="13" customFormat="1">
      <c r="A197" s="13"/>
      <c r="B197" s="231"/>
      <c r="C197" s="232"/>
      <c r="D197" s="218" t="s">
        <v>232</v>
      </c>
      <c r="E197" s="233" t="s">
        <v>19</v>
      </c>
      <c r="F197" s="234" t="s">
        <v>391</v>
      </c>
      <c r="G197" s="232"/>
      <c r="H197" s="235">
        <v>2.25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232</v>
      </c>
      <c r="AU197" s="241" t="s">
        <v>81</v>
      </c>
      <c r="AV197" s="13" t="s">
        <v>81</v>
      </c>
      <c r="AW197" s="13" t="s">
        <v>33</v>
      </c>
      <c r="AX197" s="13" t="s">
        <v>71</v>
      </c>
      <c r="AY197" s="241" t="s">
        <v>114</v>
      </c>
    </row>
    <row r="198" s="14" customFormat="1">
      <c r="A198" s="14"/>
      <c r="B198" s="242"/>
      <c r="C198" s="243"/>
      <c r="D198" s="218" t="s">
        <v>232</v>
      </c>
      <c r="E198" s="244" t="s">
        <v>19</v>
      </c>
      <c r="F198" s="245" t="s">
        <v>315</v>
      </c>
      <c r="G198" s="243"/>
      <c r="H198" s="246">
        <v>3.25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232</v>
      </c>
      <c r="AU198" s="252" t="s">
        <v>81</v>
      </c>
      <c r="AV198" s="14" t="s">
        <v>137</v>
      </c>
      <c r="AW198" s="14" t="s">
        <v>33</v>
      </c>
      <c r="AX198" s="14" t="s">
        <v>79</v>
      </c>
      <c r="AY198" s="252" t="s">
        <v>114</v>
      </c>
    </row>
    <row r="199" s="2" customFormat="1" ht="37.8" customHeight="1">
      <c r="A199" s="39"/>
      <c r="B199" s="40"/>
      <c r="C199" s="205" t="s">
        <v>392</v>
      </c>
      <c r="D199" s="205" t="s">
        <v>117</v>
      </c>
      <c r="E199" s="206" t="s">
        <v>393</v>
      </c>
      <c r="F199" s="207" t="s">
        <v>394</v>
      </c>
      <c r="G199" s="208" t="s">
        <v>395</v>
      </c>
      <c r="H199" s="209">
        <v>16.5</v>
      </c>
      <c r="I199" s="210"/>
      <c r="J199" s="211">
        <f>ROUND(I199*H199,2)</f>
        <v>0</v>
      </c>
      <c r="K199" s="207" t="s">
        <v>227</v>
      </c>
      <c r="L199" s="45"/>
      <c r="M199" s="212" t="s">
        <v>19</v>
      </c>
      <c r="N199" s="213" t="s">
        <v>42</v>
      </c>
      <c r="O199" s="85"/>
      <c r="P199" s="214">
        <f>O199*H199</f>
        <v>0</v>
      </c>
      <c r="Q199" s="214">
        <v>0.27387699999999998</v>
      </c>
      <c r="R199" s="214">
        <f>Q199*H199</f>
        <v>4.5189705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137</v>
      </c>
      <c r="AT199" s="216" t="s">
        <v>117</v>
      </c>
      <c r="AU199" s="216" t="s">
        <v>81</v>
      </c>
      <c r="AY199" s="18" t="s">
        <v>114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79</v>
      </c>
      <c r="BK199" s="217">
        <f>ROUND(I199*H199,2)</f>
        <v>0</v>
      </c>
      <c r="BL199" s="18" t="s">
        <v>137</v>
      </c>
      <c r="BM199" s="216" t="s">
        <v>396</v>
      </c>
    </row>
    <row r="200" s="2" customFormat="1">
      <c r="A200" s="39"/>
      <c r="B200" s="40"/>
      <c r="C200" s="41"/>
      <c r="D200" s="218" t="s">
        <v>123</v>
      </c>
      <c r="E200" s="41"/>
      <c r="F200" s="219" t="s">
        <v>397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123</v>
      </c>
      <c r="AU200" s="18" t="s">
        <v>81</v>
      </c>
    </row>
    <row r="201" s="2" customFormat="1">
      <c r="A201" s="39"/>
      <c r="B201" s="40"/>
      <c r="C201" s="41"/>
      <c r="D201" s="229" t="s">
        <v>230</v>
      </c>
      <c r="E201" s="41"/>
      <c r="F201" s="230" t="s">
        <v>398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230</v>
      </c>
      <c r="AU201" s="18" t="s">
        <v>81</v>
      </c>
    </row>
    <row r="202" s="13" customFormat="1">
      <c r="A202" s="13"/>
      <c r="B202" s="231"/>
      <c r="C202" s="232"/>
      <c r="D202" s="218" t="s">
        <v>232</v>
      </c>
      <c r="E202" s="233" t="s">
        <v>19</v>
      </c>
      <c r="F202" s="234" t="s">
        <v>399</v>
      </c>
      <c r="G202" s="232"/>
      <c r="H202" s="235">
        <v>16.5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232</v>
      </c>
      <c r="AU202" s="241" t="s">
        <v>81</v>
      </c>
      <c r="AV202" s="13" t="s">
        <v>81</v>
      </c>
      <c r="AW202" s="13" t="s">
        <v>33</v>
      </c>
      <c r="AX202" s="13" t="s">
        <v>79</v>
      </c>
      <c r="AY202" s="241" t="s">
        <v>114</v>
      </c>
    </row>
    <row r="203" s="12" customFormat="1" ht="22.8" customHeight="1">
      <c r="A203" s="12"/>
      <c r="B203" s="189"/>
      <c r="C203" s="190"/>
      <c r="D203" s="191" t="s">
        <v>70</v>
      </c>
      <c r="E203" s="203" t="s">
        <v>113</v>
      </c>
      <c r="F203" s="203" t="s">
        <v>400</v>
      </c>
      <c r="G203" s="190"/>
      <c r="H203" s="190"/>
      <c r="I203" s="193"/>
      <c r="J203" s="204">
        <f>BK203</f>
        <v>0</v>
      </c>
      <c r="K203" s="190"/>
      <c r="L203" s="195"/>
      <c r="M203" s="196"/>
      <c r="N203" s="197"/>
      <c r="O203" s="197"/>
      <c r="P203" s="198">
        <f>SUM(P204:P266)</f>
        <v>0</v>
      </c>
      <c r="Q203" s="197"/>
      <c r="R203" s="198">
        <f>SUM(R204:R266)</f>
        <v>3764.1829879999996</v>
      </c>
      <c r="S203" s="197"/>
      <c r="T203" s="199">
        <f>SUM(T204:T266)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79</v>
      </c>
      <c r="AT203" s="201" t="s">
        <v>70</v>
      </c>
      <c r="AU203" s="201" t="s">
        <v>79</v>
      </c>
      <c r="AY203" s="200" t="s">
        <v>114</v>
      </c>
      <c r="BK203" s="202">
        <f>SUM(BK204:BK266)</f>
        <v>0</v>
      </c>
    </row>
    <row r="204" s="2" customFormat="1" ht="37.8" customHeight="1">
      <c r="A204" s="39"/>
      <c r="B204" s="40"/>
      <c r="C204" s="205" t="s">
        <v>401</v>
      </c>
      <c r="D204" s="205" t="s">
        <v>117</v>
      </c>
      <c r="E204" s="206" t="s">
        <v>402</v>
      </c>
      <c r="F204" s="207" t="s">
        <v>403</v>
      </c>
      <c r="G204" s="208" t="s">
        <v>226</v>
      </c>
      <c r="H204" s="209">
        <v>2003.559</v>
      </c>
      <c r="I204" s="210"/>
      <c r="J204" s="211">
        <f>ROUND(I204*H204,2)</f>
        <v>0</v>
      </c>
      <c r="K204" s="207" t="s">
        <v>227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137</v>
      </c>
      <c r="AT204" s="216" t="s">
        <v>117</v>
      </c>
      <c r="AU204" s="216" t="s">
        <v>81</v>
      </c>
      <c r="AY204" s="18" t="s">
        <v>114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137</v>
      </c>
      <c r="BM204" s="216" t="s">
        <v>404</v>
      </c>
    </row>
    <row r="205" s="2" customFormat="1">
      <c r="A205" s="39"/>
      <c r="B205" s="40"/>
      <c r="C205" s="41"/>
      <c r="D205" s="218" t="s">
        <v>123</v>
      </c>
      <c r="E205" s="41"/>
      <c r="F205" s="219" t="s">
        <v>405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123</v>
      </c>
      <c r="AU205" s="18" t="s">
        <v>81</v>
      </c>
    </row>
    <row r="206" s="2" customFormat="1">
      <c r="A206" s="39"/>
      <c r="B206" s="40"/>
      <c r="C206" s="41"/>
      <c r="D206" s="229" t="s">
        <v>230</v>
      </c>
      <c r="E206" s="41"/>
      <c r="F206" s="230" t="s">
        <v>406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230</v>
      </c>
      <c r="AU206" s="18" t="s">
        <v>81</v>
      </c>
    </row>
    <row r="207" s="2" customFormat="1">
      <c r="A207" s="39"/>
      <c r="B207" s="40"/>
      <c r="C207" s="41"/>
      <c r="D207" s="218" t="s">
        <v>129</v>
      </c>
      <c r="E207" s="41"/>
      <c r="F207" s="223" t="s">
        <v>407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129</v>
      </c>
      <c r="AU207" s="18" t="s">
        <v>81</v>
      </c>
    </row>
    <row r="208" s="13" customFormat="1">
      <c r="A208" s="13"/>
      <c r="B208" s="231"/>
      <c r="C208" s="232"/>
      <c r="D208" s="218" t="s">
        <v>232</v>
      </c>
      <c r="E208" s="233" t="s">
        <v>213</v>
      </c>
      <c r="F208" s="234" t="s">
        <v>408</v>
      </c>
      <c r="G208" s="232"/>
      <c r="H208" s="235">
        <v>2003.559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232</v>
      </c>
      <c r="AU208" s="241" t="s">
        <v>81</v>
      </c>
      <c r="AV208" s="13" t="s">
        <v>81</v>
      </c>
      <c r="AW208" s="13" t="s">
        <v>33</v>
      </c>
      <c r="AX208" s="13" t="s">
        <v>79</v>
      </c>
      <c r="AY208" s="241" t="s">
        <v>114</v>
      </c>
    </row>
    <row r="209" s="2" customFormat="1" ht="21.75" customHeight="1">
      <c r="A209" s="39"/>
      <c r="B209" s="40"/>
      <c r="C209" s="253" t="s">
        <v>409</v>
      </c>
      <c r="D209" s="253" t="s">
        <v>365</v>
      </c>
      <c r="E209" s="254" t="s">
        <v>410</v>
      </c>
      <c r="F209" s="255" t="s">
        <v>411</v>
      </c>
      <c r="G209" s="256" t="s">
        <v>412</v>
      </c>
      <c r="H209" s="257">
        <v>31.050999999999998</v>
      </c>
      <c r="I209" s="258"/>
      <c r="J209" s="259">
        <f>ROUND(I209*H209,2)</f>
        <v>0</v>
      </c>
      <c r="K209" s="255" t="s">
        <v>227</v>
      </c>
      <c r="L209" s="260"/>
      <c r="M209" s="261" t="s">
        <v>19</v>
      </c>
      <c r="N209" s="262" t="s">
        <v>42</v>
      </c>
      <c r="O209" s="85"/>
      <c r="P209" s="214">
        <f>O209*H209</f>
        <v>0</v>
      </c>
      <c r="Q209" s="214">
        <v>1</v>
      </c>
      <c r="R209" s="214">
        <f>Q209*H209</f>
        <v>31.050999999999998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160</v>
      </c>
      <c r="AT209" s="216" t="s">
        <v>365</v>
      </c>
      <c r="AU209" s="216" t="s">
        <v>81</v>
      </c>
      <c r="AY209" s="18" t="s">
        <v>114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79</v>
      </c>
      <c r="BK209" s="217">
        <f>ROUND(I209*H209,2)</f>
        <v>0</v>
      </c>
      <c r="BL209" s="18" t="s">
        <v>137</v>
      </c>
      <c r="BM209" s="216" t="s">
        <v>413</v>
      </c>
    </row>
    <row r="210" s="2" customFormat="1">
      <c r="A210" s="39"/>
      <c r="B210" s="40"/>
      <c r="C210" s="41"/>
      <c r="D210" s="218" t="s">
        <v>123</v>
      </c>
      <c r="E210" s="41"/>
      <c r="F210" s="219" t="s">
        <v>411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123</v>
      </c>
      <c r="AU210" s="18" t="s">
        <v>81</v>
      </c>
    </row>
    <row r="211" s="2" customFormat="1">
      <c r="A211" s="39"/>
      <c r="B211" s="40"/>
      <c r="C211" s="41"/>
      <c r="D211" s="218" t="s">
        <v>129</v>
      </c>
      <c r="E211" s="41"/>
      <c r="F211" s="223" t="s">
        <v>414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129</v>
      </c>
      <c r="AU211" s="18" t="s">
        <v>81</v>
      </c>
    </row>
    <row r="212" s="13" customFormat="1">
      <c r="A212" s="13"/>
      <c r="B212" s="231"/>
      <c r="C212" s="232"/>
      <c r="D212" s="218" t="s">
        <v>232</v>
      </c>
      <c r="E212" s="233" t="s">
        <v>19</v>
      </c>
      <c r="F212" s="234" t="s">
        <v>415</v>
      </c>
      <c r="G212" s="232"/>
      <c r="H212" s="235">
        <v>31.050999999999998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232</v>
      </c>
      <c r="AU212" s="241" t="s">
        <v>81</v>
      </c>
      <c r="AV212" s="13" t="s">
        <v>81</v>
      </c>
      <c r="AW212" s="13" t="s">
        <v>33</v>
      </c>
      <c r="AX212" s="13" t="s">
        <v>79</v>
      </c>
      <c r="AY212" s="241" t="s">
        <v>114</v>
      </c>
    </row>
    <row r="213" s="2" customFormat="1" ht="16.5" customHeight="1">
      <c r="A213" s="39"/>
      <c r="B213" s="40"/>
      <c r="C213" s="205" t="s">
        <v>416</v>
      </c>
      <c r="D213" s="205" t="s">
        <v>117</v>
      </c>
      <c r="E213" s="206" t="s">
        <v>417</v>
      </c>
      <c r="F213" s="207" t="s">
        <v>418</v>
      </c>
      <c r="G213" s="208" t="s">
        <v>226</v>
      </c>
      <c r="H213" s="209">
        <v>2050</v>
      </c>
      <c r="I213" s="210"/>
      <c r="J213" s="211">
        <f>ROUND(I213*H213,2)</f>
        <v>0</v>
      </c>
      <c r="K213" s="207" t="s">
        <v>227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0.2979</v>
      </c>
      <c r="R213" s="214">
        <f>Q213*H213</f>
        <v>610.69500000000005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137</v>
      </c>
      <c r="AT213" s="216" t="s">
        <v>117</v>
      </c>
      <c r="AU213" s="216" t="s">
        <v>81</v>
      </c>
      <c r="AY213" s="18" t="s">
        <v>114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137</v>
      </c>
      <c r="BM213" s="216" t="s">
        <v>419</v>
      </c>
    </row>
    <row r="214" s="2" customFormat="1">
      <c r="A214" s="39"/>
      <c r="B214" s="40"/>
      <c r="C214" s="41"/>
      <c r="D214" s="218" t="s">
        <v>123</v>
      </c>
      <c r="E214" s="41"/>
      <c r="F214" s="219" t="s">
        <v>420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123</v>
      </c>
      <c r="AU214" s="18" t="s">
        <v>81</v>
      </c>
    </row>
    <row r="215" s="2" customFormat="1">
      <c r="A215" s="39"/>
      <c r="B215" s="40"/>
      <c r="C215" s="41"/>
      <c r="D215" s="229" t="s">
        <v>230</v>
      </c>
      <c r="E215" s="41"/>
      <c r="F215" s="230" t="s">
        <v>421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230</v>
      </c>
      <c r="AU215" s="18" t="s">
        <v>81</v>
      </c>
    </row>
    <row r="216" s="13" customFormat="1">
      <c r="A216" s="13"/>
      <c r="B216" s="231"/>
      <c r="C216" s="232"/>
      <c r="D216" s="218" t="s">
        <v>232</v>
      </c>
      <c r="E216" s="233" t="s">
        <v>208</v>
      </c>
      <c r="F216" s="234" t="s">
        <v>422</v>
      </c>
      <c r="G216" s="232"/>
      <c r="H216" s="235">
        <v>2050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232</v>
      </c>
      <c r="AU216" s="241" t="s">
        <v>81</v>
      </c>
      <c r="AV216" s="13" t="s">
        <v>81</v>
      </c>
      <c r="AW216" s="13" t="s">
        <v>33</v>
      </c>
      <c r="AX216" s="13" t="s">
        <v>79</v>
      </c>
      <c r="AY216" s="241" t="s">
        <v>114</v>
      </c>
    </row>
    <row r="217" s="2" customFormat="1" ht="24.15" customHeight="1">
      <c r="A217" s="39"/>
      <c r="B217" s="40"/>
      <c r="C217" s="205" t="s">
        <v>423</v>
      </c>
      <c r="D217" s="205" t="s">
        <v>117</v>
      </c>
      <c r="E217" s="206" t="s">
        <v>424</v>
      </c>
      <c r="F217" s="207" t="s">
        <v>425</v>
      </c>
      <c r="G217" s="208" t="s">
        <v>226</v>
      </c>
      <c r="H217" s="209">
        <v>3636.0230000000001</v>
      </c>
      <c r="I217" s="210"/>
      <c r="J217" s="211">
        <f>ROUND(I217*H217,2)</f>
        <v>0</v>
      </c>
      <c r="K217" s="207" t="s">
        <v>227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0.34499999999999997</v>
      </c>
      <c r="R217" s="214">
        <f>Q217*H217</f>
        <v>1254.4279349999999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137</v>
      </c>
      <c r="AT217" s="216" t="s">
        <v>117</v>
      </c>
      <c r="AU217" s="216" t="s">
        <v>81</v>
      </c>
      <c r="AY217" s="18" t="s">
        <v>114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137</v>
      </c>
      <c r="BM217" s="216" t="s">
        <v>426</v>
      </c>
    </row>
    <row r="218" s="2" customFormat="1">
      <c r="A218" s="39"/>
      <c r="B218" s="40"/>
      <c r="C218" s="41"/>
      <c r="D218" s="218" t="s">
        <v>123</v>
      </c>
      <c r="E218" s="41"/>
      <c r="F218" s="219" t="s">
        <v>427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123</v>
      </c>
      <c r="AU218" s="18" t="s">
        <v>81</v>
      </c>
    </row>
    <row r="219" s="2" customFormat="1">
      <c r="A219" s="39"/>
      <c r="B219" s="40"/>
      <c r="C219" s="41"/>
      <c r="D219" s="229" t="s">
        <v>230</v>
      </c>
      <c r="E219" s="41"/>
      <c r="F219" s="230" t="s">
        <v>428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230</v>
      </c>
      <c r="AU219" s="18" t="s">
        <v>81</v>
      </c>
    </row>
    <row r="220" s="2" customFormat="1">
      <c r="A220" s="39"/>
      <c r="B220" s="40"/>
      <c r="C220" s="41"/>
      <c r="D220" s="218" t="s">
        <v>129</v>
      </c>
      <c r="E220" s="41"/>
      <c r="F220" s="223" t="s">
        <v>429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129</v>
      </c>
      <c r="AU220" s="18" t="s">
        <v>81</v>
      </c>
    </row>
    <row r="221" s="13" customFormat="1">
      <c r="A221" s="13"/>
      <c r="B221" s="231"/>
      <c r="C221" s="232"/>
      <c r="D221" s="218" t="s">
        <v>232</v>
      </c>
      <c r="E221" s="233" t="s">
        <v>195</v>
      </c>
      <c r="F221" s="234" t="s">
        <v>430</v>
      </c>
      <c r="G221" s="232"/>
      <c r="H221" s="235">
        <v>161.05000000000001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232</v>
      </c>
      <c r="AU221" s="241" t="s">
        <v>81</v>
      </c>
      <c r="AV221" s="13" t="s">
        <v>81</v>
      </c>
      <c r="AW221" s="13" t="s">
        <v>33</v>
      </c>
      <c r="AX221" s="13" t="s">
        <v>71</v>
      </c>
      <c r="AY221" s="241" t="s">
        <v>114</v>
      </c>
    </row>
    <row r="222" s="13" customFormat="1">
      <c r="A222" s="13"/>
      <c r="B222" s="231"/>
      <c r="C222" s="232"/>
      <c r="D222" s="218" t="s">
        <v>232</v>
      </c>
      <c r="E222" s="233" t="s">
        <v>197</v>
      </c>
      <c r="F222" s="234" t="s">
        <v>431</v>
      </c>
      <c r="G222" s="232"/>
      <c r="H222" s="235">
        <v>3474.973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232</v>
      </c>
      <c r="AU222" s="241" t="s">
        <v>81</v>
      </c>
      <c r="AV222" s="13" t="s">
        <v>81</v>
      </c>
      <c r="AW222" s="13" t="s">
        <v>33</v>
      </c>
      <c r="AX222" s="13" t="s">
        <v>71</v>
      </c>
      <c r="AY222" s="241" t="s">
        <v>114</v>
      </c>
    </row>
    <row r="223" s="14" customFormat="1">
      <c r="A223" s="14"/>
      <c r="B223" s="242"/>
      <c r="C223" s="243"/>
      <c r="D223" s="218" t="s">
        <v>232</v>
      </c>
      <c r="E223" s="244" t="s">
        <v>193</v>
      </c>
      <c r="F223" s="245" t="s">
        <v>315</v>
      </c>
      <c r="G223" s="243"/>
      <c r="H223" s="246">
        <v>3636.0230000000001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232</v>
      </c>
      <c r="AU223" s="252" t="s">
        <v>81</v>
      </c>
      <c r="AV223" s="14" t="s">
        <v>137</v>
      </c>
      <c r="AW223" s="14" t="s">
        <v>33</v>
      </c>
      <c r="AX223" s="14" t="s">
        <v>79</v>
      </c>
      <c r="AY223" s="252" t="s">
        <v>114</v>
      </c>
    </row>
    <row r="224" s="2" customFormat="1" ht="24.15" customHeight="1">
      <c r="A224" s="39"/>
      <c r="B224" s="40"/>
      <c r="C224" s="205" t="s">
        <v>432</v>
      </c>
      <c r="D224" s="205" t="s">
        <v>117</v>
      </c>
      <c r="E224" s="206" t="s">
        <v>424</v>
      </c>
      <c r="F224" s="207" t="s">
        <v>425</v>
      </c>
      <c r="G224" s="208" t="s">
        <v>226</v>
      </c>
      <c r="H224" s="209">
        <v>3867.6709999999998</v>
      </c>
      <c r="I224" s="210"/>
      <c r="J224" s="211">
        <f>ROUND(I224*H224,2)</f>
        <v>0</v>
      </c>
      <c r="K224" s="207" t="s">
        <v>227</v>
      </c>
      <c r="L224" s="45"/>
      <c r="M224" s="212" t="s">
        <v>19</v>
      </c>
      <c r="N224" s="213" t="s">
        <v>42</v>
      </c>
      <c r="O224" s="85"/>
      <c r="P224" s="214">
        <f>O224*H224</f>
        <v>0</v>
      </c>
      <c r="Q224" s="214">
        <v>0.34499999999999997</v>
      </c>
      <c r="R224" s="214">
        <f>Q224*H224</f>
        <v>1334.3464949999998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137</v>
      </c>
      <c r="AT224" s="216" t="s">
        <v>117</v>
      </c>
      <c r="AU224" s="216" t="s">
        <v>81</v>
      </c>
      <c r="AY224" s="18" t="s">
        <v>114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79</v>
      </c>
      <c r="BK224" s="217">
        <f>ROUND(I224*H224,2)</f>
        <v>0</v>
      </c>
      <c r="BL224" s="18" t="s">
        <v>137</v>
      </c>
      <c r="BM224" s="216" t="s">
        <v>433</v>
      </c>
    </row>
    <row r="225" s="2" customFormat="1">
      <c r="A225" s="39"/>
      <c r="B225" s="40"/>
      <c r="C225" s="41"/>
      <c r="D225" s="218" t="s">
        <v>123</v>
      </c>
      <c r="E225" s="41"/>
      <c r="F225" s="219" t="s">
        <v>427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123</v>
      </c>
      <c r="AU225" s="18" t="s">
        <v>81</v>
      </c>
    </row>
    <row r="226" s="2" customFormat="1">
      <c r="A226" s="39"/>
      <c r="B226" s="40"/>
      <c r="C226" s="41"/>
      <c r="D226" s="229" t="s">
        <v>230</v>
      </c>
      <c r="E226" s="41"/>
      <c r="F226" s="230" t="s">
        <v>428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230</v>
      </c>
      <c r="AU226" s="18" t="s">
        <v>81</v>
      </c>
    </row>
    <row r="227" s="2" customFormat="1">
      <c r="A227" s="39"/>
      <c r="B227" s="40"/>
      <c r="C227" s="41"/>
      <c r="D227" s="218" t="s">
        <v>129</v>
      </c>
      <c r="E227" s="41"/>
      <c r="F227" s="223" t="s">
        <v>434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129</v>
      </c>
      <c r="AU227" s="18" t="s">
        <v>81</v>
      </c>
    </row>
    <row r="228" s="13" customFormat="1">
      <c r="A228" s="13"/>
      <c r="B228" s="231"/>
      <c r="C228" s="232"/>
      <c r="D228" s="218" t="s">
        <v>232</v>
      </c>
      <c r="E228" s="233" t="s">
        <v>435</v>
      </c>
      <c r="F228" s="234" t="s">
        <v>436</v>
      </c>
      <c r="G228" s="232"/>
      <c r="H228" s="235">
        <v>167.72499999999999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232</v>
      </c>
      <c r="AU228" s="241" t="s">
        <v>81</v>
      </c>
      <c r="AV228" s="13" t="s">
        <v>81</v>
      </c>
      <c r="AW228" s="13" t="s">
        <v>33</v>
      </c>
      <c r="AX228" s="13" t="s">
        <v>71</v>
      </c>
      <c r="AY228" s="241" t="s">
        <v>114</v>
      </c>
    </row>
    <row r="229" s="13" customFormat="1">
      <c r="A229" s="13"/>
      <c r="B229" s="231"/>
      <c r="C229" s="232"/>
      <c r="D229" s="218" t="s">
        <v>232</v>
      </c>
      <c r="E229" s="233" t="s">
        <v>437</v>
      </c>
      <c r="F229" s="234" t="s">
        <v>438</v>
      </c>
      <c r="G229" s="232"/>
      <c r="H229" s="235">
        <v>3699.9459999999999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232</v>
      </c>
      <c r="AU229" s="241" t="s">
        <v>81</v>
      </c>
      <c r="AV229" s="13" t="s">
        <v>81</v>
      </c>
      <c r="AW229" s="13" t="s">
        <v>33</v>
      </c>
      <c r="AX229" s="13" t="s">
        <v>71</v>
      </c>
      <c r="AY229" s="241" t="s">
        <v>114</v>
      </c>
    </row>
    <row r="230" s="14" customFormat="1">
      <c r="A230" s="14"/>
      <c r="B230" s="242"/>
      <c r="C230" s="243"/>
      <c r="D230" s="218" t="s">
        <v>232</v>
      </c>
      <c r="E230" s="244" t="s">
        <v>187</v>
      </c>
      <c r="F230" s="245" t="s">
        <v>315</v>
      </c>
      <c r="G230" s="243"/>
      <c r="H230" s="246">
        <v>3867.6709999999998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232</v>
      </c>
      <c r="AU230" s="252" t="s">
        <v>81</v>
      </c>
      <c r="AV230" s="14" t="s">
        <v>137</v>
      </c>
      <c r="AW230" s="14" t="s">
        <v>33</v>
      </c>
      <c r="AX230" s="14" t="s">
        <v>79</v>
      </c>
      <c r="AY230" s="252" t="s">
        <v>114</v>
      </c>
    </row>
    <row r="231" s="2" customFormat="1" ht="33" customHeight="1">
      <c r="A231" s="39"/>
      <c r="B231" s="40"/>
      <c r="C231" s="205" t="s">
        <v>439</v>
      </c>
      <c r="D231" s="205" t="s">
        <v>117</v>
      </c>
      <c r="E231" s="206" t="s">
        <v>440</v>
      </c>
      <c r="F231" s="207" t="s">
        <v>441</v>
      </c>
      <c r="G231" s="208" t="s">
        <v>226</v>
      </c>
      <c r="H231" s="209">
        <v>141.67500000000001</v>
      </c>
      <c r="I231" s="210"/>
      <c r="J231" s="211">
        <f>ROUND(I231*H231,2)</f>
        <v>0</v>
      </c>
      <c r="K231" s="207" t="s">
        <v>227</v>
      </c>
      <c r="L231" s="45"/>
      <c r="M231" s="212" t="s">
        <v>19</v>
      </c>
      <c r="N231" s="213" t="s">
        <v>42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137</v>
      </c>
      <c r="AT231" s="216" t="s">
        <v>117</v>
      </c>
      <c r="AU231" s="216" t="s">
        <v>81</v>
      </c>
      <c r="AY231" s="18" t="s">
        <v>114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79</v>
      </c>
      <c r="BK231" s="217">
        <f>ROUND(I231*H231,2)</f>
        <v>0</v>
      </c>
      <c r="BL231" s="18" t="s">
        <v>137</v>
      </c>
      <c r="BM231" s="216" t="s">
        <v>442</v>
      </c>
    </row>
    <row r="232" s="2" customFormat="1">
      <c r="A232" s="39"/>
      <c r="B232" s="40"/>
      <c r="C232" s="41"/>
      <c r="D232" s="218" t="s">
        <v>123</v>
      </c>
      <c r="E232" s="41"/>
      <c r="F232" s="219" t="s">
        <v>443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123</v>
      </c>
      <c r="AU232" s="18" t="s">
        <v>81</v>
      </c>
    </row>
    <row r="233" s="2" customFormat="1">
      <c r="A233" s="39"/>
      <c r="B233" s="40"/>
      <c r="C233" s="41"/>
      <c r="D233" s="229" t="s">
        <v>230</v>
      </c>
      <c r="E233" s="41"/>
      <c r="F233" s="230" t="s">
        <v>444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230</v>
      </c>
      <c r="AU233" s="18" t="s">
        <v>81</v>
      </c>
    </row>
    <row r="234" s="13" customFormat="1">
      <c r="A234" s="13"/>
      <c r="B234" s="231"/>
      <c r="C234" s="232"/>
      <c r="D234" s="218" t="s">
        <v>232</v>
      </c>
      <c r="E234" s="233" t="s">
        <v>179</v>
      </c>
      <c r="F234" s="234" t="s">
        <v>445</v>
      </c>
      <c r="G234" s="232"/>
      <c r="H234" s="235">
        <v>141.67500000000001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232</v>
      </c>
      <c r="AU234" s="241" t="s">
        <v>81</v>
      </c>
      <c r="AV234" s="13" t="s">
        <v>81</v>
      </c>
      <c r="AW234" s="13" t="s">
        <v>33</v>
      </c>
      <c r="AX234" s="13" t="s">
        <v>79</v>
      </c>
      <c r="AY234" s="241" t="s">
        <v>114</v>
      </c>
    </row>
    <row r="235" s="2" customFormat="1" ht="16.5" customHeight="1">
      <c r="A235" s="39"/>
      <c r="B235" s="40"/>
      <c r="C235" s="205" t="s">
        <v>446</v>
      </c>
      <c r="D235" s="205" t="s">
        <v>117</v>
      </c>
      <c r="E235" s="206" t="s">
        <v>447</v>
      </c>
      <c r="F235" s="207" t="s">
        <v>448</v>
      </c>
      <c r="G235" s="208" t="s">
        <v>226</v>
      </c>
      <c r="H235" s="209">
        <v>12.699999999999999</v>
      </c>
      <c r="I235" s="210"/>
      <c r="J235" s="211">
        <f>ROUND(I235*H235,2)</f>
        <v>0</v>
      </c>
      <c r="K235" s="207" t="s">
        <v>227</v>
      </c>
      <c r="L235" s="45"/>
      <c r="M235" s="212" t="s">
        <v>19</v>
      </c>
      <c r="N235" s="213" t="s">
        <v>42</v>
      </c>
      <c r="O235" s="85"/>
      <c r="P235" s="214">
        <f>O235*H235</f>
        <v>0</v>
      </c>
      <c r="Q235" s="214">
        <v>0.23000000000000001</v>
      </c>
      <c r="R235" s="214">
        <f>Q235*H235</f>
        <v>2.9209999999999998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137</v>
      </c>
      <c r="AT235" s="216" t="s">
        <v>117</v>
      </c>
      <c r="AU235" s="216" t="s">
        <v>81</v>
      </c>
      <c r="AY235" s="18" t="s">
        <v>114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79</v>
      </c>
      <c r="BK235" s="217">
        <f>ROUND(I235*H235,2)</f>
        <v>0</v>
      </c>
      <c r="BL235" s="18" t="s">
        <v>137</v>
      </c>
      <c r="BM235" s="216" t="s">
        <v>449</v>
      </c>
    </row>
    <row r="236" s="2" customFormat="1">
      <c r="A236" s="39"/>
      <c r="B236" s="40"/>
      <c r="C236" s="41"/>
      <c r="D236" s="218" t="s">
        <v>123</v>
      </c>
      <c r="E236" s="41"/>
      <c r="F236" s="219" t="s">
        <v>450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123</v>
      </c>
      <c r="AU236" s="18" t="s">
        <v>81</v>
      </c>
    </row>
    <row r="237" s="2" customFormat="1">
      <c r="A237" s="39"/>
      <c r="B237" s="40"/>
      <c r="C237" s="41"/>
      <c r="D237" s="229" t="s">
        <v>230</v>
      </c>
      <c r="E237" s="41"/>
      <c r="F237" s="230" t="s">
        <v>451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230</v>
      </c>
      <c r="AU237" s="18" t="s">
        <v>81</v>
      </c>
    </row>
    <row r="238" s="13" customFormat="1">
      <c r="A238" s="13"/>
      <c r="B238" s="231"/>
      <c r="C238" s="232"/>
      <c r="D238" s="218" t="s">
        <v>232</v>
      </c>
      <c r="E238" s="233" t="s">
        <v>181</v>
      </c>
      <c r="F238" s="234" t="s">
        <v>452</v>
      </c>
      <c r="G238" s="232"/>
      <c r="H238" s="235">
        <v>12.699999999999999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232</v>
      </c>
      <c r="AU238" s="241" t="s">
        <v>81</v>
      </c>
      <c r="AV238" s="13" t="s">
        <v>81</v>
      </c>
      <c r="AW238" s="13" t="s">
        <v>33</v>
      </c>
      <c r="AX238" s="13" t="s">
        <v>79</v>
      </c>
      <c r="AY238" s="241" t="s">
        <v>114</v>
      </c>
    </row>
    <row r="239" s="2" customFormat="1" ht="24.15" customHeight="1">
      <c r="A239" s="39"/>
      <c r="B239" s="40"/>
      <c r="C239" s="205" t="s">
        <v>453</v>
      </c>
      <c r="D239" s="205" t="s">
        <v>117</v>
      </c>
      <c r="E239" s="206" t="s">
        <v>454</v>
      </c>
      <c r="F239" s="207" t="s">
        <v>455</v>
      </c>
      <c r="G239" s="208" t="s">
        <v>226</v>
      </c>
      <c r="H239" s="209">
        <v>2050</v>
      </c>
      <c r="I239" s="210"/>
      <c r="J239" s="211">
        <f>ROUND(I239*H239,2)</f>
        <v>0</v>
      </c>
      <c r="K239" s="207" t="s">
        <v>227</v>
      </c>
      <c r="L239" s="45"/>
      <c r="M239" s="212" t="s">
        <v>19</v>
      </c>
      <c r="N239" s="213" t="s">
        <v>42</v>
      </c>
      <c r="O239" s="85"/>
      <c r="P239" s="214">
        <f>O239*H239</f>
        <v>0</v>
      </c>
      <c r="Q239" s="214">
        <v>0.02111</v>
      </c>
      <c r="R239" s="214">
        <f>Q239*H239</f>
        <v>43.275500000000001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137</v>
      </c>
      <c r="AT239" s="216" t="s">
        <v>117</v>
      </c>
      <c r="AU239" s="216" t="s">
        <v>81</v>
      </c>
      <c r="AY239" s="18" t="s">
        <v>114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79</v>
      </c>
      <c r="BK239" s="217">
        <f>ROUND(I239*H239,2)</f>
        <v>0</v>
      </c>
      <c r="BL239" s="18" t="s">
        <v>137</v>
      </c>
      <c r="BM239" s="216" t="s">
        <v>456</v>
      </c>
    </row>
    <row r="240" s="2" customFormat="1">
      <c r="A240" s="39"/>
      <c r="B240" s="40"/>
      <c r="C240" s="41"/>
      <c r="D240" s="218" t="s">
        <v>123</v>
      </c>
      <c r="E240" s="41"/>
      <c r="F240" s="219" t="s">
        <v>457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123</v>
      </c>
      <c r="AU240" s="18" t="s">
        <v>81</v>
      </c>
    </row>
    <row r="241" s="2" customFormat="1">
      <c r="A241" s="39"/>
      <c r="B241" s="40"/>
      <c r="C241" s="41"/>
      <c r="D241" s="229" t="s">
        <v>230</v>
      </c>
      <c r="E241" s="41"/>
      <c r="F241" s="230" t="s">
        <v>458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230</v>
      </c>
      <c r="AU241" s="18" t="s">
        <v>81</v>
      </c>
    </row>
    <row r="242" s="2" customFormat="1">
      <c r="A242" s="39"/>
      <c r="B242" s="40"/>
      <c r="C242" s="41"/>
      <c r="D242" s="218" t="s">
        <v>129</v>
      </c>
      <c r="E242" s="41"/>
      <c r="F242" s="223" t="s">
        <v>459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129</v>
      </c>
      <c r="AU242" s="18" t="s">
        <v>81</v>
      </c>
    </row>
    <row r="243" s="13" customFormat="1">
      <c r="A243" s="13"/>
      <c r="B243" s="231"/>
      <c r="C243" s="232"/>
      <c r="D243" s="218" t="s">
        <v>232</v>
      </c>
      <c r="E243" s="233" t="s">
        <v>19</v>
      </c>
      <c r="F243" s="234" t="s">
        <v>208</v>
      </c>
      <c r="G243" s="232"/>
      <c r="H243" s="235">
        <v>2050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232</v>
      </c>
      <c r="AU243" s="241" t="s">
        <v>81</v>
      </c>
      <c r="AV243" s="13" t="s">
        <v>81</v>
      </c>
      <c r="AW243" s="13" t="s">
        <v>33</v>
      </c>
      <c r="AX243" s="13" t="s">
        <v>79</v>
      </c>
      <c r="AY243" s="241" t="s">
        <v>114</v>
      </c>
    </row>
    <row r="244" s="2" customFormat="1" ht="24.15" customHeight="1">
      <c r="A244" s="39"/>
      <c r="B244" s="40"/>
      <c r="C244" s="205" t="s">
        <v>460</v>
      </c>
      <c r="D244" s="205" t="s">
        <v>117</v>
      </c>
      <c r="E244" s="206" t="s">
        <v>461</v>
      </c>
      <c r="F244" s="207" t="s">
        <v>462</v>
      </c>
      <c r="G244" s="208" t="s">
        <v>226</v>
      </c>
      <c r="H244" s="209">
        <v>141.67500000000001</v>
      </c>
      <c r="I244" s="210"/>
      <c r="J244" s="211">
        <f>ROUND(I244*H244,2)</f>
        <v>0</v>
      </c>
      <c r="K244" s="207" t="s">
        <v>227</v>
      </c>
      <c r="L244" s="45"/>
      <c r="M244" s="212" t="s">
        <v>19</v>
      </c>
      <c r="N244" s="213" t="s">
        <v>42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137</v>
      </c>
      <c r="AT244" s="216" t="s">
        <v>117</v>
      </c>
      <c r="AU244" s="216" t="s">
        <v>81</v>
      </c>
      <c r="AY244" s="18" t="s">
        <v>114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79</v>
      </c>
      <c r="BK244" s="217">
        <f>ROUND(I244*H244,2)</f>
        <v>0</v>
      </c>
      <c r="BL244" s="18" t="s">
        <v>137</v>
      </c>
      <c r="BM244" s="216" t="s">
        <v>463</v>
      </c>
    </row>
    <row r="245" s="2" customFormat="1">
      <c r="A245" s="39"/>
      <c r="B245" s="40"/>
      <c r="C245" s="41"/>
      <c r="D245" s="218" t="s">
        <v>123</v>
      </c>
      <c r="E245" s="41"/>
      <c r="F245" s="219" t="s">
        <v>464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123</v>
      </c>
      <c r="AU245" s="18" t="s">
        <v>81</v>
      </c>
    </row>
    <row r="246" s="2" customFormat="1">
      <c r="A246" s="39"/>
      <c r="B246" s="40"/>
      <c r="C246" s="41"/>
      <c r="D246" s="229" t="s">
        <v>230</v>
      </c>
      <c r="E246" s="41"/>
      <c r="F246" s="230" t="s">
        <v>465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230</v>
      </c>
      <c r="AU246" s="18" t="s">
        <v>81</v>
      </c>
    </row>
    <row r="247" s="13" customFormat="1">
      <c r="A247" s="13"/>
      <c r="B247" s="231"/>
      <c r="C247" s="232"/>
      <c r="D247" s="218" t="s">
        <v>232</v>
      </c>
      <c r="E247" s="233" t="s">
        <v>19</v>
      </c>
      <c r="F247" s="234" t="s">
        <v>179</v>
      </c>
      <c r="G247" s="232"/>
      <c r="H247" s="235">
        <v>141.67500000000001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232</v>
      </c>
      <c r="AU247" s="241" t="s">
        <v>81</v>
      </c>
      <c r="AV247" s="13" t="s">
        <v>81</v>
      </c>
      <c r="AW247" s="13" t="s">
        <v>33</v>
      </c>
      <c r="AX247" s="13" t="s">
        <v>79</v>
      </c>
      <c r="AY247" s="241" t="s">
        <v>114</v>
      </c>
    </row>
    <row r="248" s="2" customFormat="1" ht="21.75" customHeight="1">
      <c r="A248" s="39"/>
      <c r="B248" s="40"/>
      <c r="C248" s="205" t="s">
        <v>466</v>
      </c>
      <c r="D248" s="205" t="s">
        <v>117</v>
      </c>
      <c r="E248" s="206" t="s">
        <v>467</v>
      </c>
      <c r="F248" s="207" t="s">
        <v>468</v>
      </c>
      <c r="G248" s="208" t="s">
        <v>226</v>
      </c>
      <c r="H248" s="209">
        <v>135</v>
      </c>
      <c r="I248" s="210"/>
      <c r="J248" s="211">
        <f>ROUND(I248*H248,2)</f>
        <v>0</v>
      </c>
      <c r="K248" s="207" t="s">
        <v>227</v>
      </c>
      <c r="L248" s="45"/>
      <c r="M248" s="212" t="s">
        <v>19</v>
      </c>
      <c r="N248" s="213" t="s">
        <v>42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137</v>
      </c>
      <c r="AT248" s="216" t="s">
        <v>117</v>
      </c>
      <c r="AU248" s="216" t="s">
        <v>81</v>
      </c>
      <c r="AY248" s="18" t="s">
        <v>114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79</v>
      </c>
      <c r="BK248" s="217">
        <f>ROUND(I248*H248,2)</f>
        <v>0</v>
      </c>
      <c r="BL248" s="18" t="s">
        <v>137</v>
      </c>
      <c r="BM248" s="216" t="s">
        <v>469</v>
      </c>
    </row>
    <row r="249" s="2" customFormat="1">
      <c r="A249" s="39"/>
      <c r="B249" s="40"/>
      <c r="C249" s="41"/>
      <c r="D249" s="218" t="s">
        <v>123</v>
      </c>
      <c r="E249" s="41"/>
      <c r="F249" s="219" t="s">
        <v>470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123</v>
      </c>
      <c r="AU249" s="18" t="s">
        <v>81</v>
      </c>
    </row>
    <row r="250" s="2" customFormat="1">
      <c r="A250" s="39"/>
      <c r="B250" s="40"/>
      <c r="C250" s="41"/>
      <c r="D250" s="229" t="s">
        <v>230</v>
      </c>
      <c r="E250" s="41"/>
      <c r="F250" s="230" t="s">
        <v>471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230</v>
      </c>
      <c r="AU250" s="18" t="s">
        <v>81</v>
      </c>
    </row>
    <row r="251" s="13" customFormat="1">
      <c r="A251" s="13"/>
      <c r="B251" s="231"/>
      <c r="C251" s="232"/>
      <c r="D251" s="218" t="s">
        <v>232</v>
      </c>
      <c r="E251" s="233" t="s">
        <v>19</v>
      </c>
      <c r="F251" s="234" t="s">
        <v>177</v>
      </c>
      <c r="G251" s="232"/>
      <c r="H251" s="235">
        <v>135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232</v>
      </c>
      <c r="AU251" s="241" t="s">
        <v>81</v>
      </c>
      <c r="AV251" s="13" t="s">
        <v>81</v>
      </c>
      <c r="AW251" s="13" t="s">
        <v>33</v>
      </c>
      <c r="AX251" s="13" t="s">
        <v>79</v>
      </c>
      <c r="AY251" s="241" t="s">
        <v>114</v>
      </c>
    </row>
    <row r="252" s="2" customFormat="1" ht="24.15" customHeight="1">
      <c r="A252" s="39"/>
      <c r="B252" s="40"/>
      <c r="C252" s="205" t="s">
        <v>472</v>
      </c>
      <c r="D252" s="205" t="s">
        <v>117</v>
      </c>
      <c r="E252" s="206" t="s">
        <v>473</v>
      </c>
      <c r="F252" s="207" t="s">
        <v>474</v>
      </c>
      <c r="G252" s="208" t="s">
        <v>226</v>
      </c>
      <c r="H252" s="209">
        <v>135</v>
      </c>
      <c r="I252" s="210"/>
      <c r="J252" s="211">
        <f>ROUND(I252*H252,2)</f>
        <v>0</v>
      </c>
      <c r="K252" s="207" t="s">
        <v>227</v>
      </c>
      <c r="L252" s="45"/>
      <c r="M252" s="212" t="s">
        <v>19</v>
      </c>
      <c r="N252" s="213" t="s">
        <v>42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137</v>
      </c>
      <c r="AT252" s="216" t="s">
        <v>117</v>
      </c>
      <c r="AU252" s="216" t="s">
        <v>81</v>
      </c>
      <c r="AY252" s="18" t="s">
        <v>114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79</v>
      </c>
      <c r="BK252" s="217">
        <f>ROUND(I252*H252,2)</f>
        <v>0</v>
      </c>
      <c r="BL252" s="18" t="s">
        <v>137</v>
      </c>
      <c r="BM252" s="216" t="s">
        <v>475</v>
      </c>
    </row>
    <row r="253" s="2" customFormat="1">
      <c r="A253" s="39"/>
      <c r="B253" s="40"/>
      <c r="C253" s="41"/>
      <c r="D253" s="218" t="s">
        <v>123</v>
      </c>
      <c r="E253" s="41"/>
      <c r="F253" s="219" t="s">
        <v>476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123</v>
      </c>
      <c r="AU253" s="18" t="s">
        <v>81</v>
      </c>
    </row>
    <row r="254" s="2" customFormat="1">
      <c r="A254" s="39"/>
      <c r="B254" s="40"/>
      <c r="C254" s="41"/>
      <c r="D254" s="229" t="s">
        <v>230</v>
      </c>
      <c r="E254" s="41"/>
      <c r="F254" s="230" t="s">
        <v>477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230</v>
      </c>
      <c r="AU254" s="18" t="s">
        <v>81</v>
      </c>
    </row>
    <row r="255" s="13" customFormat="1">
      <c r="A255" s="13"/>
      <c r="B255" s="231"/>
      <c r="C255" s="232"/>
      <c r="D255" s="218" t="s">
        <v>232</v>
      </c>
      <c r="E255" s="233" t="s">
        <v>177</v>
      </c>
      <c r="F255" s="234" t="s">
        <v>478</v>
      </c>
      <c r="G255" s="232"/>
      <c r="H255" s="235">
        <v>135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232</v>
      </c>
      <c r="AU255" s="241" t="s">
        <v>81</v>
      </c>
      <c r="AV255" s="13" t="s">
        <v>81</v>
      </c>
      <c r="AW255" s="13" t="s">
        <v>33</v>
      </c>
      <c r="AX255" s="13" t="s">
        <v>79</v>
      </c>
      <c r="AY255" s="241" t="s">
        <v>114</v>
      </c>
    </row>
    <row r="256" s="2" customFormat="1" ht="33" customHeight="1">
      <c r="A256" s="39"/>
      <c r="B256" s="40"/>
      <c r="C256" s="205" t="s">
        <v>479</v>
      </c>
      <c r="D256" s="205" t="s">
        <v>117</v>
      </c>
      <c r="E256" s="206" t="s">
        <v>480</v>
      </c>
      <c r="F256" s="207" t="s">
        <v>481</v>
      </c>
      <c r="G256" s="208" t="s">
        <v>226</v>
      </c>
      <c r="H256" s="209">
        <v>1200</v>
      </c>
      <c r="I256" s="210"/>
      <c r="J256" s="211">
        <f>ROUND(I256*H256,2)</f>
        <v>0</v>
      </c>
      <c r="K256" s="207" t="s">
        <v>227</v>
      </c>
      <c r="L256" s="45"/>
      <c r="M256" s="212" t="s">
        <v>19</v>
      </c>
      <c r="N256" s="213" t="s">
        <v>42</v>
      </c>
      <c r="O256" s="85"/>
      <c r="P256" s="214">
        <f>O256*H256</f>
        <v>0</v>
      </c>
      <c r="Q256" s="214">
        <v>0.090399999999999994</v>
      </c>
      <c r="R256" s="214">
        <f>Q256*H256</f>
        <v>108.47999999999999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137</v>
      </c>
      <c r="AT256" s="216" t="s">
        <v>117</v>
      </c>
      <c r="AU256" s="216" t="s">
        <v>81</v>
      </c>
      <c r="AY256" s="18" t="s">
        <v>114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79</v>
      </c>
      <c r="BK256" s="217">
        <f>ROUND(I256*H256,2)</f>
        <v>0</v>
      </c>
      <c r="BL256" s="18" t="s">
        <v>137</v>
      </c>
      <c r="BM256" s="216" t="s">
        <v>482</v>
      </c>
    </row>
    <row r="257" s="2" customFormat="1">
      <c r="A257" s="39"/>
      <c r="B257" s="40"/>
      <c r="C257" s="41"/>
      <c r="D257" s="218" t="s">
        <v>123</v>
      </c>
      <c r="E257" s="41"/>
      <c r="F257" s="219" t="s">
        <v>483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123</v>
      </c>
      <c r="AU257" s="18" t="s">
        <v>81</v>
      </c>
    </row>
    <row r="258" s="2" customFormat="1">
      <c r="A258" s="39"/>
      <c r="B258" s="40"/>
      <c r="C258" s="41"/>
      <c r="D258" s="229" t="s">
        <v>230</v>
      </c>
      <c r="E258" s="41"/>
      <c r="F258" s="230" t="s">
        <v>484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230</v>
      </c>
      <c r="AU258" s="18" t="s">
        <v>81</v>
      </c>
    </row>
    <row r="259" s="13" customFormat="1">
      <c r="A259" s="13"/>
      <c r="B259" s="231"/>
      <c r="C259" s="232"/>
      <c r="D259" s="218" t="s">
        <v>232</v>
      </c>
      <c r="E259" s="233" t="s">
        <v>189</v>
      </c>
      <c r="F259" s="234" t="s">
        <v>485</v>
      </c>
      <c r="G259" s="232"/>
      <c r="H259" s="235">
        <v>1200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232</v>
      </c>
      <c r="AU259" s="241" t="s">
        <v>81</v>
      </c>
      <c r="AV259" s="13" t="s">
        <v>81</v>
      </c>
      <c r="AW259" s="13" t="s">
        <v>33</v>
      </c>
      <c r="AX259" s="13" t="s">
        <v>79</v>
      </c>
      <c r="AY259" s="241" t="s">
        <v>114</v>
      </c>
    </row>
    <row r="260" s="2" customFormat="1" ht="24.15" customHeight="1">
      <c r="A260" s="39"/>
      <c r="B260" s="40"/>
      <c r="C260" s="253" t="s">
        <v>486</v>
      </c>
      <c r="D260" s="253" t="s">
        <v>365</v>
      </c>
      <c r="E260" s="254" t="s">
        <v>487</v>
      </c>
      <c r="F260" s="255" t="s">
        <v>488</v>
      </c>
      <c r="G260" s="256" t="s">
        <v>226</v>
      </c>
      <c r="H260" s="257">
        <v>1200</v>
      </c>
      <c r="I260" s="258"/>
      <c r="J260" s="259">
        <f>ROUND(I260*H260,2)</f>
        <v>0</v>
      </c>
      <c r="K260" s="255" t="s">
        <v>19</v>
      </c>
      <c r="L260" s="260"/>
      <c r="M260" s="261" t="s">
        <v>19</v>
      </c>
      <c r="N260" s="262" t="s">
        <v>42</v>
      </c>
      <c r="O260" s="85"/>
      <c r="P260" s="214">
        <f>O260*H260</f>
        <v>0</v>
      </c>
      <c r="Q260" s="214">
        <v>0.315</v>
      </c>
      <c r="R260" s="214">
        <f>Q260*H260</f>
        <v>378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160</v>
      </c>
      <c r="AT260" s="216" t="s">
        <v>365</v>
      </c>
      <c r="AU260" s="216" t="s">
        <v>81</v>
      </c>
      <c r="AY260" s="18" t="s">
        <v>114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79</v>
      </c>
      <c r="BK260" s="217">
        <f>ROUND(I260*H260,2)</f>
        <v>0</v>
      </c>
      <c r="BL260" s="18" t="s">
        <v>137</v>
      </c>
      <c r="BM260" s="216" t="s">
        <v>489</v>
      </c>
    </row>
    <row r="261" s="2" customFormat="1">
      <c r="A261" s="39"/>
      <c r="B261" s="40"/>
      <c r="C261" s="41"/>
      <c r="D261" s="218" t="s">
        <v>123</v>
      </c>
      <c r="E261" s="41"/>
      <c r="F261" s="219" t="s">
        <v>488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123</v>
      </c>
      <c r="AU261" s="18" t="s">
        <v>81</v>
      </c>
    </row>
    <row r="262" s="13" customFormat="1">
      <c r="A262" s="13"/>
      <c r="B262" s="231"/>
      <c r="C262" s="232"/>
      <c r="D262" s="218" t="s">
        <v>232</v>
      </c>
      <c r="E262" s="233" t="s">
        <v>19</v>
      </c>
      <c r="F262" s="234" t="s">
        <v>189</v>
      </c>
      <c r="G262" s="232"/>
      <c r="H262" s="235">
        <v>1200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232</v>
      </c>
      <c r="AU262" s="241" t="s">
        <v>81</v>
      </c>
      <c r="AV262" s="13" t="s">
        <v>81</v>
      </c>
      <c r="AW262" s="13" t="s">
        <v>33</v>
      </c>
      <c r="AX262" s="13" t="s">
        <v>79</v>
      </c>
      <c r="AY262" s="241" t="s">
        <v>114</v>
      </c>
    </row>
    <row r="263" s="2" customFormat="1" ht="16.5" customHeight="1">
      <c r="A263" s="39"/>
      <c r="B263" s="40"/>
      <c r="C263" s="205" t="s">
        <v>490</v>
      </c>
      <c r="D263" s="205" t="s">
        <v>117</v>
      </c>
      <c r="E263" s="206" t="s">
        <v>491</v>
      </c>
      <c r="F263" s="207" t="s">
        <v>492</v>
      </c>
      <c r="G263" s="208" t="s">
        <v>395</v>
      </c>
      <c r="H263" s="209">
        <v>9</v>
      </c>
      <c r="I263" s="210"/>
      <c r="J263" s="211">
        <f>ROUND(I263*H263,2)</f>
        <v>0</v>
      </c>
      <c r="K263" s="207" t="s">
        <v>227</v>
      </c>
      <c r="L263" s="45"/>
      <c r="M263" s="212" t="s">
        <v>19</v>
      </c>
      <c r="N263" s="213" t="s">
        <v>42</v>
      </c>
      <c r="O263" s="85"/>
      <c r="P263" s="214">
        <f>O263*H263</f>
        <v>0</v>
      </c>
      <c r="Q263" s="214">
        <v>0.10956200000000001</v>
      </c>
      <c r="R263" s="214">
        <f>Q263*H263</f>
        <v>0.9860580000000001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137</v>
      </c>
      <c r="AT263" s="216" t="s">
        <v>117</v>
      </c>
      <c r="AU263" s="216" t="s">
        <v>81</v>
      </c>
      <c r="AY263" s="18" t="s">
        <v>114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79</v>
      </c>
      <c r="BK263" s="217">
        <f>ROUND(I263*H263,2)</f>
        <v>0</v>
      </c>
      <c r="BL263" s="18" t="s">
        <v>137</v>
      </c>
      <c r="BM263" s="216" t="s">
        <v>493</v>
      </c>
    </row>
    <row r="264" s="2" customFormat="1">
      <c r="A264" s="39"/>
      <c r="B264" s="40"/>
      <c r="C264" s="41"/>
      <c r="D264" s="218" t="s">
        <v>123</v>
      </c>
      <c r="E264" s="41"/>
      <c r="F264" s="219" t="s">
        <v>494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123</v>
      </c>
      <c r="AU264" s="18" t="s">
        <v>81</v>
      </c>
    </row>
    <row r="265" s="2" customFormat="1">
      <c r="A265" s="39"/>
      <c r="B265" s="40"/>
      <c r="C265" s="41"/>
      <c r="D265" s="229" t="s">
        <v>230</v>
      </c>
      <c r="E265" s="41"/>
      <c r="F265" s="230" t="s">
        <v>495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230</v>
      </c>
      <c r="AU265" s="18" t="s">
        <v>81</v>
      </c>
    </row>
    <row r="266" s="13" customFormat="1">
      <c r="A266" s="13"/>
      <c r="B266" s="231"/>
      <c r="C266" s="232"/>
      <c r="D266" s="218" t="s">
        <v>232</v>
      </c>
      <c r="E266" s="233" t="s">
        <v>19</v>
      </c>
      <c r="F266" s="234" t="s">
        <v>496</v>
      </c>
      <c r="G266" s="232"/>
      <c r="H266" s="235">
        <v>9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232</v>
      </c>
      <c r="AU266" s="241" t="s">
        <v>81</v>
      </c>
      <c r="AV266" s="13" t="s">
        <v>81</v>
      </c>
      <c r="AW266" s="13" t="s">
        <v>33</v>
      </c>
      <c r="AX266" s="13" t="s">
        <v>79</v>
      </c>
      <c r="AY266" s="241" t="s">
        <v>114</v>
      </c>
    </row>
    <row r="267" s="12" customFormat="1" ht="22.8" customHeight="1">
      <c r="A267" s="12"/>
      <c r="B267" s="189"/>
      <c r="C267" s="190"/>
      <c r="D267" s="191" t="s">
        <v>70</v>
      </c>
      <c r="E267" s="203" t="s">
        <v>167</v>
      </c>
      <c r="F267" s="203" t="s">
        <v>497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SUM(P268:P315)</f>
        <v>0</v>
      </c>
      <c r="Q267" s="197"/>
      <c r="R267" s="198">
        <f>SUM(R268:R315)</f>
        <v>0.40638310899999996</v>
      </c>
      <c r="S267" s="197"/>
      <c r="T267" s="199">
        <f>SUM(T268:T315)</f>
        <v>255.60738000000001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79</v>
      </c>
      <c r="AT267" s="201" t="s">
        <v>70</v>
      </c>
      <c r="AU267" s="201" t="s">
        <v>79</v>
      </c>
      <c r="AY267" s="200" t="s">
        <v>114</v>
      </c>
      <c r="BK267" s="202">
        <f>SUM(BK268:BK315)</f>
        <v>0</v>
      </c>
    </row>
    <row r="268" s="2" customFormat="1" ht="24.15" customHeight="1">
      <c r="A268" s="39"/>
      <c r="B268" s="40"/>
      <c r="C268" s="205" t="s">
        <v>498</v>
      </c>
      <c r="D268" s="205" t="s">
        <v>117</v>
      </c>
      <c r="E268" s="206" t="s">
        <v>499</v>
      </c>
      <c r="F268" s="207" t="s">
        <v>500</v>
      </c>
      <c r="G268" s="208" t="s">
        <v>236</v>
      </c>
      <c r="H268" s="209">
        <v>2</v>
      </c>
      <c r="I268" s="210"/>
      <c r="J268" s="211">
        <f>ROUND(I268*H268,2)</f>
        <v>0</v>
      </c>
      <c r="K268" s="207" t="s">
        <v>227</v>
      </c>
      <c r="L268" s="45"/>
      <c r="M268" s="212" t="s">
        <v>19</v>
      </c>
      <c r="N268" s="213" t="s">
        <v>42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137</v>
      </c>
      <c r="AT268" s="216" t="s">
        <v>117</v>
      </c>
      <c r="AU268" s="216" t="s">
        <v>81</v>
      </c>
      <c r="AY268" s="18" t="s">
        <v>114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79</v>
      </c>
      <c r="BK268" s="217">
        <f>ROUND(I268*H268,2)</f>
        <v>0</v>
      </c>
      <c r="BL268" s="18" t="s">
        <v>137</v>
      </c>
      <c r="BM268" s="216" t="s">
        <v>501</v>
      </c>
    </row>
    <row r="269" s="2" customFormat="1">
      <c r="A269" s="39"/>
      <c r="B269" s="40"/>
      <c r="C269" s="41"/>
      <c r="D269" s="218" t="s">
        <v>123</v>
      </c>
      <c r="E269" s="41"/>
      <c r="F269" s="219" t="s">
        <v>502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123</v>
      </c>
      <c r="AU269" s="18" t="s">
        <v>81</v>
      </c>
    </row>
    <row r="270" s="2" customFormat="1">
      <c r="A270" s="39"/>
      <c r="B270" s="40"/>
      <c r="C270" s="41"/>
      <c r="D270" s="229" t="s">
        <v>230</v>
      </c>
      <c r="E270" s="41"/>
      <c r="F270" s="230" t="s">
        <v>503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230</v>
      </c>
      <c r="AU270" s="18" t="s">
        <v>81</v>
      </c>
    </row>
    <row r="271" s="13" customFormat="1">
      <c r="A271" s="13"/>
      <c r="B271" s="231"/>
      <c r="C271" s="232"/>
      <c r="D271" s="218" t="s">
        <v>232</v>
      </c>
      <c r="E271" s="233" t="s">
        <v>504</v>
      </c>
      <c r="F271" s="234" t="s">
        <v>505</v>
      </c>
      <c r="G271" s="232"/>
      <c r="H271" s="235">
        <v>2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232</v>
      </c>
      <c r="AU271" s="241" t="s">
        <v>81</v>
      </c>
      <c r="AV271" s="13" t="s">
        <v>81</v>
      </c>
      <c r="AW271" s="13" t="s">
        <v>33</v>
      </c>
      <c r="AX271" s="13" t="s">
        <v>79</v>
      </c>
      <c r="AY271" s="241" t="s">
        <v>114</v>
      </c>
    </row>
    <row r="272" s="2" customFormat="1" ht="16.5" customHeight="1">
      <c r="A272" s="39"/>
      <c r="B272" s="40"/>
      <c r="C272" s="253" t="s">
        <v>506</v>
      </c>
      <c r="D272" s="253" t="s">
        <v>365</v>
      </c>
      <c r="E272" s="254" t="s">
        <v>507</v>
      </c>
      <c r="F272" s="255" t="s">
        <v>508</v>
      </c>
      <c r="G272" s="256" t="s">
        <v>236</v>
      </c>
      <c r="H272" s="257">
        <v>2</v>
      </c>
      <c r="I272" s="258"/>
      <c r="J272" s="259">
        <f>ROUND(I272*H272,2)</f>
        <v>0</v>
      </c>
      <c r="K272" s="255" t="s">
        <v>227</v>
      </c>
      <c r="L272" s="260"/>
      <c r="M272" s="261" t="s">
        <v>19</v>
      </c>
      <c r="N272" s="262" t="s">
        <v>42</v>
      </c>
      <c r="O272" s="85"/>
      <c r="P272" s="214">
        <f>O272*H272</f>
        <v>0</v>
      </c>
      <c r="Q272" s="214">
        <v>0.0020999999999999999</v>
      </c>
      <c r="R272" s="214">
        <f>Q272*H272</f>
        <v>0.0041999999999999997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160</v>
      </c>
      <c r="AT272" s="216" t="s">
        <v>365</v>
      </c>
      <c r="AU272" s="216" t="s">
        <v>81</v>
      </c>
      <c r="AY272" s="18" t="s">
        <v>114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79</v>
      </c>
      <c r="BK272" s="217">
        <f>ROUND(I272*H272,2)</f>
        <v>0</v>
      </c>
      <c r="BL272" s="18" t="s">
        <v>137</v>
      </c>
      <c r="BM272" s="216" t="s">
        <v>509</v>
      </c>
    </row>
    <row r="273" s="2" customFormat="1">
      <c r="A273" s="39"/>
      <c r="B273" s="40"/>
      <c r="C273" s="41"/>
      <c r="D273" s="218" t="s">
        <v>123</v>
      </c>
      <c r="E273" s="41"/>
      <c r="F273" s="219" t="s">
        <v>508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123</v>
      </c>
      <c r="AU273" s="18" t="s">
        <v>81</v>
      </c>
    </row>
    <row r="274" s="13" customFormat="1">
      <c r="A274" s="13"/>
      <c r="B274" s="231"/>
      <c r="C274" s="232"/>
      <c r="D274" s="218" t="s">
        <v>232</v>
      </c>
      <c r="E274" s="233" t="s">
        <v>19</v>
      </c>
      <c r="F274" s="234" t="s">
        <v>510</v>
      </c>
      <c r="G274" s="232"/>
      <c r="H274" s="235">
        <v>2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232</v>
      </c>
      <c r="AU274" s="241" t="s">
        <v>81</v>
      </c>
      <c r="AV274" s="13" t="s">
        <v>81</v>
      </c>
      <c r="AW274" s="13" t="s">
        <v>33</v>
      </c>
      <c r="AX274" s="13" t="s">
        <v>79</v>
      </c>
      <c r="AY274" s="241" t="s">
        <v>114</v>
      </c>
    </row>
    <row r="275" s="2" customFormat="1" ht="24.15" customHeight="1">
      <c r="A275" s="39"/>
      <c r="B275" s="40"/>
      <c r="C275" s="205" t="s">
        <v>511</v>
      </c>
      <c r="D275" s="205" t="s">
        <v>117</v>
      </c>
      <c r="E275" s="206" t="s">
        <v>512</v>
      </c>
      <c r="F275" s="207" t="s">
        <v>513</v>
      </c>
      <c r="G275" s="208" t="s">
        <v>236</v>
      </c>
      <c r="H275" s="209">
        <v>1</v>
      </c>
      <c r="I275" s="210"/>
      <c r="J275" s="211">
        <f>ROUND(I275*H275,2)</f>
        <v>0</v>
      </c>
      <c r="K275" s="207" t="s">
        <v>227</v>
      </c>
      <c r="L275" s="45"/>
      <c r="M275" s="212" t="s">
        <v>19</v>
      </c>
      <c r="N275" s="213" t="s">
        <v>42</v>
      </c>
      <c r="O275" s="85"/>
      <c r="P275" s="214">
        <f>O275*H275</f>
        <v>0</v>
      </c>
      <c r="Q275" s="214">
        <v>0.00069999999999999999</v>
      </c>
      <c r="R275" s="214">
        <f>Q275*H275</f>
        <v>0.00069999999999999999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137</v>
      </c>
      <c r="AT275" s="216" t="s">
        <v>117</v>
      </c>
      <c r="AU275" s="216" t="s">
        <v>81</v>
      </c>
      <c r="AY275" s="18" t="s">
        <v>114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79</v>
      </c>
      <c r="BK275" s="217">
        <f>ROUND(I275*H275,2)</f>
        <v>0</v>
      </c>
      <c r="BL275" s="18" t="s">
        <v>137</v>
      </c>
      <c r="BM275" s="216" t="s">
        <v>514</v>
      </c>
    </row>
    <row r="276" s="2" customFormat="1">
      <c r="A276" s="39"/>
      <c r="B276" s="40"/>
      <c r="C276" s="41"/>
      <c r="D276" s="218" t="s">
        <v>123</v>
      </c>
      <c r="E276" s="41"/>
      <c r="F276" s="219" t="s">
        <v>515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123</v>
      </c>
      <c r="AU276" s="18" t="s">
        <v>81</v>
      </c>
    </row>
    <row r="277" s="2" customFormat="1">
      <c r="A277" s="39"/>
      <c r="B277" s="40"/>
      <c r="C277" s="41"/>
      <c r="D277" s="229" t="s">
        <v>230</v>
      </c>
      <c r="E277" s="41"/>
      <c r="F277" s="230" t="s">
        <v>516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230</v>
      </c>
      <c r="AU277" s="18" t="s">
        <v>81</v>
      </c>
    </row>
    <row r="278" s="13" customFormat="1">
      <c r="A278" s="13"/>
      <c r="B278" s="231"/>
      <c r="C278" s="232"/>
      <c r="D278" s="218" t="s">
        <v>232</v>
      </c>
      <c r="E278" s="233" t="s">
        <v>19</v>
      </c>
      <c r="F278" s="234" t="s">
        <v>517</v>
      </c>
      <c r="G278" s="232"/>
      <c r="H278" s="235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232</v>
      </c>
      <c r="AU278" s="241" t="s">
        <v>81</v>
      </c>
      <c r="AV278" s="13" t="s">
        <v>81</v>
      </c>
      <c r="AW278" s="13" t="s">
        <v>33</v>
      </c>
      <c r="AX278" s="13" t="s">
        <v>79</v>
      </c>
      <c r="AY278" s="241" t="s">
        <v>114</v>
      </c>
    </row>
    <row r="279" s="2" customFormat="1" ht="16.5" customHeight="1">
      <c r="A279" s="39"/>
      <c r="B279" s="40"/>
      <c r="C279" s="253" t="s">
        <v>518</v>
      </c>
      <c r="D279" s="253" t="s">
        <v>365</v>
      </c>
      <c r="E279" s="254" t="s">
        <v>519</v>
      </c>
      <c r="F279" s="255" t="s">
        <v>520</v>
      </c>
      <c r="G279" s="256" t="s">
        <v>236</v>
      </c>
      <c r="H279" s="257">
        <v>1</v>
      </c>
      <c r="I279" s="258"/>
      <c r="J279" s="259">
        <f>ROUND(I279*H279,2)</f>
        <v>0</v>
      </c>
      <c r="K279" s="255" t="s">
        <v>227</v>
      </c>
      <c r="L279" s="260"/>
      <c r="M279" s="261" t="s">
        <v>19</v>
      </c>
      <c r="N279" s="262" t="s">
        <v>42</v>
      </c>
      <c r="O279" s="85"/>
      <c r="P279" s="214">
        <f>O279*H279</f>
        <v>0</v>
      </c>
      <c r="Q279" s="214">
        <v>0.0040000000000000001</v>
      </c>
      <c r="R279" s="214">
        <f>Q279*H279</f>
        <v>0.0040000000000000001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160</v>
      </c>
      <c r="AT279" s="216" t="s">
        <v>365</v>
      </c>
      <c r="AU279" s="216" t="s">
        <v>81</v>
      </c>
      <c r="AY279" s="18" t="s">
        <v>114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79</v>
      </c>
      <c r="BK279" s="217">
        <f>ROUND(I279*H279,2)</f>
        <v>0</v>
      </c>
      <c r="BL279" s="18" t="s">
        <v>137</v>
      </c>
      <c r="BM279" s="216" t="s">
        <v>521</v>
      </c>
    </row>
    <row r="280" s="2" customFormat="1">
      <c r="A280" s="39"/>
      <c r="B280" s="40"/>
      <c r="C280" s="41"/>
      <c r="D280" s="218" t="s">
        <v>123</v>
      </c>
      <c r="E280" s="41"/>
      <c r="F280" s="219" t="s">
        <v>520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123</v>
      </c>
      <c r="AU280" s="18" t="s">
        <v>81</v>
      </c>
    </row>
    <row r="281" s="13" customFormat="1">
      <c r="A281" s="13"/>
      <c r="B281" s="231"/>
      <c r="C281" s="232"/>
      <c r="D281" s="218" t="s">
        <v>232</v>
      </c>
      <c r="E281" s="233" t="s">
        <v>19</v>
      </c>
      <c r="F281" s="234" t="s">
        <v>522</v>
      </c>
      <c r="G281" s="232"/>
      <c r="H281" s="235">
        <v>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232</v>
      </c>
      <c r="AU281" s="241" t="s">
        <v>81</v>
      </c>
      <c r="AV281" s="13" t="s">
        <v>81</v>
      </c>
      <c r="AW281" s="13" t="s">
        <v>33</v>
      </c>
      <c r="AX281" s="13" t="s">
        <v>79</v>
      </c>
      <c r="AY281" s="241" t="s">
        <v>114</v>
      </c>
    </row>
    <row r="282" s="2" customFormat="1" ht="24.15" customHeight="1">
      <c r="A282" s="39"/>
      <c r="B282" s="40"/>
      <c r="C282" s="205" t="s">
        <v>523</v>
      </c>
      <c r="D282" s="205" t="s">
        <v>117</v>
      </c>
      <c r="E282" s="206" t="s">
        <v>524</v>
      </c>
      <c r="F282" s="207" t="s">
        <v>525</v>
      </c>
      <c r="G282" s="208" t="s">
        <v>236</v>
      </c>
      <c r="H282" s="209">
        <v>1</v>
      </c>
      <c r="I282" s="210"/>
      <c r="J282" s="211">
        <f>ROUND(I282*H282,2)</f>
        <v>0</v>
      </c>
      <c r="K282" s="207" t="s">
        <v>227</v>
      </c>
      <c r="L282" s="45"/>
      <c r="M282" s="212" t="s">
        <v>19</v>
      </c>
      <c r="N282" s="213" t="s">
        <v>42</v>
      </c>
      <c r="O282" s="85"/>
      <c r="P282" s="214">
        <f>O282*H282</f>
        <v>0</v>
      </c>
      <c r="Q282" s="214">
        <v>0.109405</v>
      </c>
      <c r="R282" s="214">
        <f>Q282*H282</f>
        <v>0.109405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137</v>
      </c>
      <c r="AT282" s="216" t="s">
        <v>117</v>
      </c>
      <c r="AU282" s="216" t="s">
        <v>81</v>
      </c>
      <c r="AY282" s="18" t="s">
        <v>114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79</v>
      </c>
      <c r="BK282" s="217">
        <f>ROUND(I282*H282,2)</f>
        <v>0</v>
      </c>
      <c r="BL282" s="18" t="s">
        <v>137</v>
      </c>
      <c r="BM282" s="216" t="s">
        <v>526</v>
      </c>
    </row>
    <row r="283" s="2" customFormat="1">
      <c r="A283" s="39"/>
      <c r="B283" s="40"/>
      <c r="C283" s="41"/>
      <c r="D283" s="218" t="s">
        <v>123</v>
      </c>
      <c r="E283" s="41"/>
      <c r="F283" s="219" t="s">
        <v>527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123</v>
      </c>
      <c r="AU283" s="18" t="s">
        <v>81</v>
      </c>
    </row>
    <row r="284" s="2" customFormat="1">
      <c r="A284" s="39"/>
      <c r="B284" s="40"/>
      <c r="C284" s="41"/>
      <c r="D284" s="229" t="s">
        <v>230</v>
      </c>
      <c r="E284" s="41"/>
      <c r="F284" s="230" t="s">
        <v>528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230</v>
      </c>
      <c r="AU284" s="18" t="s">
        <v>81</v>
      </c>
    </row>
    <row r="285" s="13" customFormat="1">
      <c r="A285" s="13"/>
      <c r="B285" s="231"/>
      <c r="C285" s="232"/>
      <c r="D285" s="218" t="s">
        <v>232</v>
      </c>
      <c r="E285" s="233" t="s">
        <v>203</v>
      </c>
      <c r="F285" s="234" t="s">
        <v>517</v>
      </c>
      <c r="G285" s="232"/>
      <c r="H285" s="235">
        <v>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232</v>
      </c>
      <c r="AU285" s="241" t="s">
        <v>81</v>
      </c>
      <c r="AV285" s="13" t="s">
        <v>81</v>
      </c>
      <c r="AW285" s="13" t="s">
        <v>33</v>
      </c>
      <c r="AX285" s="13" t="s">
        <v>79</v>
      </c>
      <c r="AY285" s="241" t="s">
        <v>114</v>
      </c>
    </row>
    <row r="286" s="2" customFormat="1" ht="21.75" customHeight="1">
      <c r="A286" s="39"/>
      <c r="B286" s="40"/>
      <c r="C286" s="253" t="s">
        <v>529</v>
      </c>
      <c r="D286" s="253" t="s">
        <v>365</v>
      </c>
      <c r="E286" s="254" t="s">
        <v>530</v>
      </c>
      <c r="F286" s="255" t="s">
        <v>531</v>
      </c>
      <c r="G286" s="256" t="s">
        <v>236</v>
      </c>
      <c r="H286" s="257">
        <v>1</v>
      </c>
      <c r="I286" s="258"/>
      <c r="J286" s="259">
        <f>ROUND(I286*H286,2)</f>
        <v>0</v>
      </c>
      <c r="K286" s="255" t="s">
        <v>227</v>
      </c>
      <c r="L286" s="260"/>
      <c r="M286" s="261" t="s">
        <v>19</v>
      </c>
      <c r="N286" s="262" t="s">
        <v>42</v>
      </c>
      <c r="O286" s="85"/>
      <c r="P286" s="214">
        <f>O286*H286</f>
        <v>0</v>
      </c>
      <c r="Q286" s="214">
        <v>0.0061000000000000004</v>
      </c>
      <c r="R286" s="214">
        <f>Q286*H286</f>
        <v>0.0061000000000000004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160</v>
      </c>
      <c r="AT286" s="216" t="s">
        <v>365</v>
      </c>
      <c r="AU286" s="216" t="s">
        <v>81</v>
      </c>
      <c r="AY286" s="18" t="s">
        <v>114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79</v>
      </c>
      <c r="BK286" s="217">
        <f>ROUND(I286*H286,2)</f>
        <v>0</v>
      </c>
      <c r="BL286" s="18" t="s">
        <v>137</v>
      </c>
      <c r="BM286" s="216" t="s">
        <v>532</v>
      </c>
    </row>
    <row r="287" s="2" customFormat="1">
      <c r="A287" s="39"/>
      <c r="B287" s="40"/>
      <c r="C287" s="41"/>
      <c r="D287" s="218" t="s">
        <v>123</v>
      </c>
      <c r="E287" s="41"/>
      <c r="F287" s="219" t="s">
        <v>531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123</v>
      </c>
      <c r="AU287" s="18" t="s">
        <v>81</v>
      </c>
    </row>
    <row r="288" s="13" customFormat="1">
      <c r="A288" s="13"/>
      <c r="B288" s="231"/>
      <c r="C288" s="232"/>
      <c r="D288" s="218" t="s">
        <v>232</v>
      </c>
      <c r="E288" s="233" t="s">
        <v>19</v>
      </c>
      <c r="F288" s="234" t="s">
        <v>203</v>
      </c>
      <c r="G288" s="232"/>
      <c r="H288" s="235">
        <v>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232</v>
      </c>
      <c r="AU288" s="241" t="s">
        <v>81</v>
      </c>
      <c r="AV288" s="13" t="s">
        <v>81</v>
      </c>
      <c r="AW288" s="13" t="s">
        <v>33</v>
      </c>
      <c r="AX288" s="13" t="s">
        <v>79</v>
      </c>
      <c r="AY288" s="241" t="s">
        <v>114</v>
      </c>
    </row>
    <row r="289" s="2" customFormat="1" ht="24.15" customHeight="1">
      <c r="A289" s="39"/>
      <c r="B289" s="40"/>
      <c r="C289" s="205" t="s">
        <v>533</v>
      </c>
      <c r="D289" s="205" t="s">
        <v>117</v>
      </c>
      <c r="E289" s="206" t="s">
        <v>534</v>
      </c>
      <c r="F289" s="207" t="s">
        <v>535</v>
      </c>
      <c r="G289" s="208" t="s">
        <v>395</v>
      </c>
      <c r="H289" s="209">
        <v>17.059999999999999</v>
      </c>
      <c r="I289" s="210"/>
      <c r="J289" s="211">
        <f>ROUND(I289*H289,2)</f>
        <v>0</v>
      </c>
      <c r="K289" s="207" t="s">
        <v>227</v>
      </c>
      <c r="L289" s="45"/>
      <c r="M289" s="212" t="s">
        <v>19</v>
      </c>
      <c r="N289" s="213" t="s">
        <v>42</v>
      </c>
      <c r="O289" s="85"/>
      <c r="P289" s="214">
        <f>O289*H289</f>
        <v>0</v>
      </c>
      <c r="Q289" s="214">
        <v>8.0499999999999992E-06</v>
      </c>
      <c r="R289" s="214">
        <f>Q289*H289</f>
        <v>0.00013733299999999998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137</v>
      </c>
      <c r="AT289" s="216" t="s">
        <v>117</v>
      </c>
      <c r="AU289" s="216" t="s">
        <v>81</v>
      </c>
      <c r="AY289" s="18" t="s">
        <v>114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79</v>
      </c>
      <c r="BK289" s="217">
        <f>ROUND(I289*H289,2)</f>
        <v>0</v>
      </c>
      <c r="BL289" s="18" t="s">
        <v>137</v>
      </c>
      <c r="BM289" s="216" t="s">
        <v>536</v>
      </c>
    </row>
    <row r="290" s="2" customFormat="1">
      <c r="A290" s="39"/>
      <c r="B290" s="40"/>
      <c r="C290" s="41"/>
      <c r="D290" s="218" t="s">
        <v>123</v>
      </c>
      <c r="E290" s="41"/>
      <c r="F290" s="219" t="s">
        <v>537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123</v>
      </c>
      <c r="AU290" s="18" t="s">
        <v>81</v>
      </c>
    </row>
    <row r="291" s="2" customFormat="1">
      <c r="A291" s="39"/>
      <c r="B291" s="40"/>
      <c r="C291" s="41"/>
      <c r="D291" s="229" t="s">
        <v>230</v>
      </c>
      <c r="E291" s="41"/>
      <c r="F291" s="230" t="s">
        <v>538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230</v>
      </c>
      <c r="AU291" s="18" t="s">
        <v>81</v>
      </c>
    </row>
    <row r="292" s="2" customFormat="1">
      <c r="A292" s="39"/>
      <c r="B292" s="40"/>
      <c r="C292" s="41"/>
      <c r="D292" s="218" t="s">
        <v>129</v>
      </c>
      <c r="E292" s="41"/>
      <c r="F292" s="223" t="s">
        <v>539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129</v>
      </c>
      <c r="AU292" s="18" t="s">
        <v>81</v>
      </c>
    </row>
    <row r="293" s="13" customFormat="1">
      <c r="A293" s="13"/>
      <c r="B293" s="231"/>
      <c r="C293" s="232"/>
      <c r="D293" s="218" t="s">
        <v>232</v>
      </c>
      <c r="E293" s="233" t="s">
        <v>204</v>
      </c>
      <c r="F293" s="234" t="s">
        <v>540</v>
      </c>
      <c r="G293" s="232"/>
      <c r="H293" s="235">
        <v>17.059999999999999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232</v>
      </c>
      <c r="AU293" s="241" t="s">
        <v>81</v>
      </c>
      <c r="AV293" s="13" t="s">
        <v>81</v>
      </c>
      <c r="AW293" s="13" t="s">
        <v>33</v>
      </c>
      <c r="AX293" s="13" t="s">
        <v>79</v>
      </c>
      <c r="AY293" s="241" t="s">
        <v>114</v>
      </c>
    </row>
    <row r="294" s="2" customFormat="1" ht="24.15" customHeight="1">
      <c r="A294" s="39"/>
      <c r="B294" s="40"/>
      <c r="C294" s="205" t="s">
        <v>541</v>
      </c>
      <c r="D294" s="205" t="s">
        <v>117</v>
      </c>
      <c r="E294" s="206" t="s">
        <v>542</v>
      </c>
      <c r="F294" s="207" t="s">
        <v>543</v>
      </c>
      <c r="G294" s="208" t="s">
        <v>395</v>
      </c>
      <c r="H294" s="209">
        <v>17.059999999999999</v>
      </c>
      <c r="I294" s="210"/>
      <c r="J294" s="211">
        <f>ROUND(I294*H294,2)</f>
        <v>0</v>
      </c>
      <c r="K294" s="207" t="s">
        <v>227</v>
      </c>
      <c r="L294" s="45"/>
      <c r="M294" s="212" t="s">
        <v>19</v>
      </c>
      <c r="N294" s="213" t="s">
        <v>42</v>
      </c>
      <c r="O294" s="85"/>
      <c r="P294" s="214">
        <f>O294*H294</f>
        <v>0</v>
      </c>
      <c r="Q294" s="214">
        <v>0.00033960000000000001</v>
      </c>
      <c r="R294" s="214">
        <f>Q294*H294</f>
        <v>0.0057935759999999999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137</v>
      </c>
      <c r="AT294" s="216" t="s">
        <v>117</v>
      </c>
      <c r="AU294" s="216" t="s">
        <v>81</v>
      </c>
      <c r="AY294" s="18" t="s">
        <v>114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79</v>
      </c>
      <c r="BK294" s="217">
        <f>ROUND(I294*H294,2)</f>
        <v>0</v>
      </c>
      <c r="BL294" s="18" t="s">
        <v>137</v>
      </c>
      <c r="BM294" s="216" t="s">
        <v>544</v>
      </c>
    </row>
    <row r="295" s="2" customFormat="1">
      <c r="A295" s="39"/>
      <c r="B295" s="40"/>
      <c r="C295" s="41"/>
      <c r="D295" s="218" t="s">
        <v>123</v>
      </c>
      <c r="E295" s="41"/>
      <c r="F295" s="219" t="s">
        <v>545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123</v>
      </c>
      <c r="AU295" s="18" t="s">
        <v>81</v>
      </c>
    </row>
    <row r="296" s="2" customFormat="1">
      <c r="A296" s="39"/>
      <c r="B296" s="40"/>
      <c r="C296" s="41"/>
      <c r="D296" s="229" t="s">
        <v>230</v>
      </c>
      <c r="E296" s="41"/>
      <c r="F296" s="230" t="s">
        <v>546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230</v>
      </c>
      <c r="AU296" s="18" t="s">
        <v>81</v>
      </c>
    </row>
    <row r="297" s="13" customFormat="1">
      <c r="A297" s="13"/>
      <c r="B297" s="231"/>
      <c r="C297" s="232"/>
      <c r="D297" s="218" t="s">
        <v>232</v>
      </c>
      <c r="E297" s="233" t="s">
        <v>19</v>
      </c>
      <c r="F297" s="234" t="s">
        <v>204</v>
      </c>
      <c r="G297" s="232"/>
      <c r="H297" s="235">
        <v>17.059999999999999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232</v>
      </c>
      <c r="AU297" s="241" t="s">
        <v>81</v>
      </c>
      <c r="AV297" s="13" t="s">
        <v>81</v>
      </c>
      <c r="AW297" s="13" t="s">
        <v>33</v>
      </c>
      <c r="AX297" s="13" t="s">
        <v>79</v>
      </c>
      <c r="AY297" s="241" t="s">
        <v>114</v>
      </c>
    </row>
    <row r="298" s="2" customFormat="1" ht="24.15" customHeight="1">
      <c r="A298" s="39"/>
      <c r="B298" s="40"/>
      <c r="C298" s="205" t="s">
        <v>547</v>
      </c>
      <c r="D298" s="205" t="s">
        <v>117</v>
      </c>
      <c r="E298" s="206" t="s">
        <v>548</v>
      </c>
      <c r="F298" s="207" t="s">
        <v>549</v>
      </c>
      <c r="G298" s="208" t="s">
        <v>226</v>
      </c>
      <c r="H298" s="209">
        <v>772.15999999999997</v>
      </c>
      <c r="I298" s="210"/>
      <c r="J298" s="211">
        <f>ROUND(I298*H298,2)</f>
        <v>0</v>
      </c>
      <c r="K298" s="207" t="s">
        <v>227</v>
      </c>
      <c r="L298" s="45"/>
      <c r="M298" s="212" t="s">
        <v>19</v>
      </c>
      <c r="N298" s="213" t="s">
        <v>42</v>
      </c>
      <c r="O298" s="85"/>
      <c r="P298" s="214">
        <f>O298*H298</f>
        <v>0</v>
      </c>
      <c r="Q298" s="214">
        <v>0.00035750000000000002</v>
      </c>
      <c r="R298" s="214">
        <f>Q298*H298</f>
        <v>0.27604719999999999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137</v>
      </c>
      <c r="AT298" s="216" t="s">
        <v>117</v>
      </c>
      <c r="AU298" s="216" t="s">
        <v>81</v>
      </c>
      <c r="AY298" s="18" t="s">
        <v>114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79</v>
      </c>
      <c r="BK298" s="217">
        <f>ROUND(I298*H298,2)</f>
        <v>0</v>
      </c>
      <c r="BL298" s="18" t="s">
        <v>137</v>
      </c>
      <c r="BM298" s="216" t="s">
        <v>550</v>
      </c>
    </row>
    <row r="299" s="2" customFormat="1">
      <c r="A299" s="39"/>
      <c r="B299" s="40"/>
      <c r="C299" s="41"/>
      <c r="D299" s="218" t="s">
        <v>123</v>
      </c>
      <c r="E299" s="41"/>
      <c r="F299" s="219" t="s">
        <v>551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123</v>
      </c>
      <c r="AU299" s="18" t="s">
        <v>81</v>
      </c>
    </row>
    <row r="300" s="2" customFormat="1">
      <c r="A300" s="39"/>
      <c r="B300" s="40"/>
      <c r="C300" s="41"/>
      <c r="D300" s="229" t="s">
        <v>230</v>
      </c>
      <c r="E300" s="41"/>
      <c r="F300" s="230" t="s">
        <v>552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230</v>
      </c>
      <c r="AU300" s="18" t="s">
        <v>81</v>
      </c>
    </row>
    <row r="301" s="13" customFormat="1">
      <c r="A301" s="13"/>
      <c r="B301" s="231"/>
      <c r="C301" s="232"/>
      <c r="D301" s="218" t="s">
        <v>232</v>
      </c>
      <c r="E301" s="233" t="s">
        <v>19</v>
      </c>
      <c r="F301" s="234" t="s">
        <v>553</v>
      </c>
      <c r="G301" s="232"/>
      <c r="H301" s="235">
        <v>772.15999999999997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232</v>
      </c>
      <c r="AU301" s="241" t="s">
        <v>81</v>
      </c>
      <c r="AV301" s="13" t="s">
        <v>81</v>
      </c>
      <c r="AW301" s="13" t="s">
        <v>33</v>
      </c>
      <c r="AX301" s="13" t="s">
        <v>79</v>
      </c>
      <c r="AY301" s="241" t="s">
        <v>114</v>
      </c>
    </row>
    <row r="302" s="2" customFormat="1" ht="24.15" customHeight="1">
      <c r="A302" s="39"/>
      <c r="B302" s="40"/>
      <c r="C302" s="205" t="s">
        <v>554</v>
      </c>
      <c r="D302" s="205" t="s">
        <v>117</v>
      </c>
      <c r="E302" s="206" t="s">
        <v>555</v>
      </c>
      <c r="F302" s="207" t="s">
        <v>556</v>
      </c>
      <c r="G302" s="208" t="s">
        <v>226</v>
      </c>
      <c r="H302" s="209">
        <v>7503.6940000000004</v>
      </c>
      <c r="I302" s="210"/>
      <c r="J302" s="211">
        <f>ROUND(I302*H302,2)</f>
        <v>0</v>
      </c>
      <c r="K302" s="207" t="s">
        <v>227</v>
      </c>
      <c r="L302" s="45"/>
      <c r="M302" s="212" t="s">
        <v>19</v>
      </c>
      <c r="N302" s="213" t="s">
        <v>42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0.02</v>
      </c>
      <c r="T302" s="215">
        <f>S302*H302</f>
        <v>150.07388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137</v>
      </c>
      <c r="AT302" s="216" t="s">
        <v>117</v>
      </c>
      <c r="AU302" s="216" t="s">
        <v>81</v>
      </c>
      <c r="AY302" s="18" t="s">
        <v>114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79</v>
      </c>
      <c r="BK302" s="217">
        <f>ROUND(I302*H302,2)</f>
        <v>0</v>
      </c>
      <c r="BL302" s="18" t="s">
        <v>137</v>
      </c>
      <c r="BM302" s="216" t="s">
        <v>557</v>
      </c>
    </row>
    <row r="303" s="2" customFormat="1">
      <c r="A303" s="39"/>
      <c r="B303" s="40"/>
      <c r="C303" s="41"/>
      <c r="D303" s="218" t="s">
        <v>123</v>
      </c>
      <c r="E303" s="41"/>
      <c r="F303" s="219" t="s">
        <v>558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123</v>
      </c>
      <c r="AU303" s="18" t="s">
        <v>81</v>
      </c>
    </row>
    <row r="304" s="2" customFormat="1">
      <c r="A304" s="39"/>
      <c r="B304" s="40"/>
      <c r="C304" s="41"/>
      <c r="D304" s="229" t="s">
        <v>230</v>
      </c>
      <c r="E304" s="41"/>
      <c r="F304" s="230" t="s">
        <v>559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230</v>
      </c>
      <c r="AU304" s="18" t="s">
        <v>81</v>
      </c>
    </row>
    <row r="305" s="13" customFormat="1">
      <c r="A305" s="13"/>
      <c r="B305" s="231"/>
      <c r="C305" s="232"/>
      <c r="D305" s="218" t="s">
        <v>232</v>
      </c>
      <c r="E305" s="233" t="s">
        <v>19</v>
      </c>
      <c r="F305" s="234" t="s">
        <v>560</v>
      </c>
      <c r="G305" s="232"/>
      <c r="H305" s="235">
        <v>7503.6940000000004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232</v>
      </c>
      <c r="AU305" s="241" t="s">
        <v>81</v>
      </c>
      <c r="AV305" s="13" t="s">
        <v>81</v>
      </c>
      <c r="AW305" s="13" t="s">
        <v>33</v>
      </c>
      <c r="AX305" s="13" t="s">
        <v>79</v>
      </c>
      <c r="AY305" s="241" t="s">
        <v>114</v>
      </c>
    </row>
    <row r="306" s="2" customFormat="1" ht="24.15" customHeight="1">
      <c r="A306" s="39"/>
      <c r="B306" s="40"/>
      <c r="C306" s="205" t="s">
        <v>561</v>
      </c>
      <c r="D306" s="205" t="s">
        <v>117</v>
      </c>
      <c r="E306" s="206" t="s">
        <v>562</v>
      </c>
      <c r="F306" s="207" t="s">
        <v>563</v>
      </c>
      <c r="G306" s="208" t="s">
        <v>226</v>
      </c>
      <c r="H306" s="209">
        <v>5276.6750000000002</v>
      </c>
      <c r="I306" s="210"/>
      <c r="J306" s="211">
        <f>ROUND(I306*H306,2)</f>
        <v>0</v>
      </c>
      <c r="K306" s="207" t="s">
        <v>227</v>
      </c>
      <c r="L306" s="45"/>
      <c r="M306" s="212" t="s">
        <v>19</v>
      </c>
      <c r="N306" s="213" t="s">
        <v>42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0.02</v>
      </c>
      <c r="T306" s="215">
        <f>S306*H306</f>
        <v>105.5335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137</v>
      </c>
      <c r="AT306" s="216" t="s">
        <v>117</v>
      </c>
      <c r="AU306" s="216" t="s">
        <v>81</v>
      </c>
      <c r="AY306" s="18" t="s">
        <v>114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79</v>
      </c>
      <c r="BK306" s="217">
        <f>ROUND(I306*H306,2)</f>
        <v>0</v>
      </c>
      <c r="BL306" s="18" t="s">
        <v>137</v>
      </c>
      <c r="BM306" s="216" t="s">
        <v>564</v>
      </c>
    </row>
    <row r="307" s="2" customFormat="1">
      <c r="A307" s="39"/>
      <c r="B307" s="40"/>
      <c r="C307" s="41"/>
      <c r="D307" s="218" t="s">
        <v>123</v>
      </c>
      <c r="E307" s="41"/>
      <c r="F307" s="219" t="s">
        <v>565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123</v>
      </c>
      <c r="AU307" s="18" t="s">
        <v>81</v>
      </c>
    </row>
    <row r="308" s="2" customFormat="1">
      <c r="A308" s="39"/>
      <c r="B308" s="40"/>
      <c r="C308" s="41"/>
      <c r="D308" s="229" t="s">
        <v>230</v>
      </c>
      <c r="E308" s="41"/>
      <c r="F308" s="230" t="s">
        <v>566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230</v>
      </c>
      <c r="AU308" s="18" t="s">
        <v>81</v>
      </c>
    </row>
    <row r="309" s="13" customFormat="1">
      <c r="A309" s="13"/>
      <c r="B309" s="231"/>
      <c r="C309" s="232"/>
      <c r="D309" s="218" t="s">
        <v>232</v>
      </c>
      <c r="E309" s="233" t="s">
        <v>19</v>
      </c>
      <c r="F309" s="234" t="s">
        <v>567</v>
      </c>
      <c r="G309" s="232"/>
      <c r="H309" s="235">
        <v>276.67500000000001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232</v>
      </c>
      <c r="AU309" s="241" t="s">
        <v>81</v>
      </c>
      <c r="AV309" s="13" t="s">
        <v>81</v>
      </c>
      <c r="AW309" s="13" t="s">
        <v>33</v>
      </c>
      <c r="AX309" s="13" t="s">
        <v>71</v>
      </c>
      <c r="AY309" s="241" t="s">
        <v>114</v>
      </c>
    </row>
    <row r="310" s="13" customFormat="1">
      <c r="A310" s="13"/>
      <c r="B310" s="231"/>
      <c r="C310" s="232"/>
      <c r="D310" s="218" t="s">
        <v>232</v>
      </c>
      <c r="E310" s="233" t="s">
        <v>19</v>
      </c>
      <c r="F310" s="234" t="s">
        <v>568</v>
      </c>
      <c r="G310" s="232"/>
      <c r="H310" s="235">
        <v>5000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232</v>
      </c>
      <c r="AU310" s="241" t="s">
        <v>81</v>
      </c>
      <c r="AV310" s="13" t="s">
        <v>81</v>
      </c>
      <c r="AW310" s="13" t="s">
        <v>33</v>
      </c>
      <c r="AX310" s="13" t="s">
        <v>71</v>
      </c>
      <c r="AY310" s="241" t="s">
        <v>114</v>
      </c>
    </row>
    <row r="311" s="14" customFormat="1">
      <c r="A311" s="14"/>
      <c r="B311" s="242"/>
      <c r="C311" s="243"/>
      <c r="D311" s="218" t="s">
        <v>232</v>
      </c>
      <c r="E311" s="244" t="s">
        <v>19</v>
      </c>
      <c r="F311" s="245" t="s">
        <v>315</v>
      </c>
      <c r="G311" s="243"/>
      <c r="H311" s="246">
        <v>5276.6750000000002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232</v>
      </c>
      <c r="AU311" s="252" t="s">
        <v>81</v>
      </c>
      <c r="AV311" s="14" t="s">
        <v>137</v>
      </c>
      <c r="AW311" s="14" t="s">
        <v>33</v>
      </c>
      <c r="AX311" s="14" t="s">
        <v>79</v>
      </c>
      <c r="AY311" s="252" t="s">
        <v>114</v>
      </c>
    </row>
    <row r="312" s="2" customFormat="1" ht="16.5" customHeight="1">
      <c r="A312" s="39"/>
      <c r="B312" s="40"/>
      <c r="C312" s="205" t="s">
        <v>569</v>
      </c>
      <c r="D312" s="205" t="s">
        <v>117</v>
      </c>
      <c r="E312" s="206" t="s">
        <v>570</v>
      </c>
      <c r="F312" s="207" t="s">
        <v>571</v>
      </c>
      <c r="G312" s="208" t="s">
        <v>395</v>
      </c>
      <c r="H312" s="209">
        <v>33.630000000000003</v>
      </c>
      <c r="I312" s="210"/>
      <c r="J312" s="211">
        <f>ROUND(I312*H312,2)</f>
        <v>0</v>
      </c>
      <c r="K312" s="207" t="s">
        <v>19</v>
      </c>
      <c r="L312" s="45"/>
      <c r="M312" s="212" t="s">
        <v>19</v>
      </c>
      <c r="N312" s="213" t="s">
        <v>42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137</v>
      </c>
      <c r="AT312" s="216" t="s">
        <v>117</v>
      </c>
      <c r="AU312" s="216" t="s">
        <v>81</v>
      </c>
      <c r="AY312" s="18" t="s">
        <v>114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79</v>
      </c>
      <c r="BK312" s="217">
        <f>ROUND(I312*H312,2)</f>
        <v>0</v>
      </c>
      <c r="BL312" s="18" t="s">
        <v>137</v>
      </c>
      <c r="BM312" s="216" t="s">
        <v>572</v>
      </c>
    </row>
    <row r="313" s="2" customFormat="1">
      <c r="A313" s="39"/>
      <c r="B313" s="40"/>
      <c r="C313" s="41"/>
      <c r="D313" s="218" t="s">
        <v>123</v>
      </c>
      <c r="E313" s="41"/>
      <c r="F313" s="219" t="s">
        <v>573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123</v>
      </c>
      <c r="AU313" s="18" t="s">
        <v>81</v>
      </c>
    </row>
    <row r="314" s="2" customFormat="1">
      <c r="A314" s="39"/>
      <c r="B314" s="40"/>
      <c r="C314" s="41"/>
      <c r="D314" s="218" t="s">
        <v>129</v>
      </c>
      <c r="E314" s="41"/>
      <c r="F314" s="223" t="s">
        <v>574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129</v>
      </c>
      <c r="AU314" s="18" t="s">
        <v>81</v>
      </c>
    </row>
    <row r="315" s="13" customFormat="1">
      <c r="A315" s="13"/>
      <c r="B315" s="231"/>
      <c r="C315" s="232"/>
      <c r="D315" s="218" t="s">
        <v>232</v>
      </c>
      <c r="E315" s="233" t="s">
        <v>19</v>
      </c>
      <c r="F315" s="234" t="s">
        <v>575</v>
      </c>
      <c r="G315" s="232"/>
      <c r="H315" s="235">
        <v>33.630000000000003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232</v>
      </c>
      <c r="AU315" s="241" t="s">
        <v>81</v>
      </c>
      <c r="AV315" s="13" t="s">
        <v>81</v>
      </c>
      <c r="AW315" s="13" t="s">
        <v>33</v>
      </c>
      <c r="AX315" s="13" t="s">
        <v>79</v>
      </c>
      <c r="AY315" s="241" t="s">
        <v>114</v>
      </c>
    </row>
    <row r="316" s="12" customFormat="1" ht="22.8" customHeight="1">
      <c r="A316" s="12"/>
      <c r="B316" s="189"/>
      <c r="C316" s="190"/>
      <c r="D316" s="191" t="s">
        <v>70</v>
      </c>
      <c r="E316" s="203" t="s">
        <v>576</v>
      </c>
      <c r="F316" s="203" t="s">
        <v>577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SUM(P317:P319)</f>
        <v>0</v>
      </c>
      <c r="Q316" s="197"/>
      <c r="R316" s="198">
        <f>SUM(R317:R319)</f>
        <v>0</v>
      </c>
      <c r="S316" s="197"/>
      <c r="T316" s="199">
        <f>SUM(T317:T319)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79</v>
      </c>
      <c r="AT316" s="201" t="s">
        <v>70</v>
      </c>
      <c r="AU316" s="201" t="s">
        <v>79</v>
      </c>
      <c r="AY316" s="200" t="s">
        <v>114</v>
      </c>
      <c r="BK316" s="202">
        <f>SUM(BK317:BK319)</f>
        <v>0</v>
      </c>
    </row>
    <row r="317" s="2" customFormat="1" ht="33" customHeight="1">
      <c r="A317" s="39"/>
      <c r="B317" s="40"/>
      <c r="C317" s="205" t="s">
        <v>578</v>
      </c>
      <c r="D317" s="205" t="s">
        <v>117</v>
      </c>
      <c r="E317" s="206" t="s">
        <v>579</v>
      </c>
      <c r="F317" s="207" t="s">
        <v>580</v>
      </c>
      <c r="G317" s="208" t="s">
        <v>412</v>
      </c>
      <c r="H317" s="209">
        <v>3774.444</v>
      </c>
      <c r="I317" s="210"/>
      <c r="J317" s="211">
        <f>ROUND(I317*H317,2)</f>
        <v>0</v>
      </c>
      <c r="K317" s="207" t="s">
        <v>227</v>
      </c>
      <c r="L317" s="45"/>
      <c r="M317" s="212" t="s">
        <v>19</v>
      </c>
      <c r="N317" s="213" t="s">
        <v>42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137</v>
      </c>
      <c r="AT317" s="216" t="s">
        <v>117</v>
      </c>
      <c r="AU317" s="216" t="s">
        <v>81</v>
      </c>
      <c r="AY317" s="18" t="s">
        <v>114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79</v>
      </c>
      <c r="BK317" s="217">
        <f>ROUND(I317*H317,2)</f>
        <v>0</v>
      </c>
      <c r="BL317" s="18" t="s">
        <v>137</v>
      </c>
      <c r="BM317" s="216" t="s">
        <v>581</v>
      </c>
    </row>
    <row r="318" s="2" customFormat="1">
      <c r="A318" s="39"/>
      <c r="B318" s="40"/>
      <c r="C318" s="41"/>
      <c r="D318" s="218" t="s">
        <v>123</v>
      </c>
      <c r="E318" s="41"/>
      <c r="F318" s="219" t="s">
        <v>582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123</v>
      </c>
      <c r="AU318" s="18" t="s">
        <v>81</v>
      </c>
    </row>
    <row r="319" s="2" customFormat="1">
      <c r="A319" s="39"/>
      <c r="B319" s="40"/>
      <c r="C319" s="41"/>
      <c r="D319" s="229" t="s">
        <v>230</v>
      </c>
      <c r="E319" s="41"/>
      <c r="F319" s="230" t="s">
        <v>583</v>
      </c>
      <c r="G319" s="41"/>
      <c r="H319" s="41"/>
      <c r="I319" s="220"/>
      <c r="J319" s="41"/>
      <c r="K319" s="41"/>
      <c r="L319" s="45"/>
      <c r="M319" s="224"/>
      <c r="N319" s="225"/>
      <c r="O319" s="226"/>
      <c r="P319" s="226"/>
      <c r="Q319" s="226"/>
      <c r="R319" s="226"/>
      <c r="S319" s="226"/>
      <c r="T319" s="227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230</v>
      </c>
      <c r="AU319" s="18" t="s">
        <v>81</v>
      </c>
    </row>
    <row r="320" s="2" customFormat="1" ht="6.96" customHeight="1">
      <c r="A320" s="39"/>
      <c r="B320" s="60"/>
      <c r="C320" s="61"/>
      <c r="D320" s="61"/>
      <c r="E320" s="61"/>
      <c r="F320" s="61"/>
      <c r="G320" s="61"/>
      <c r="H320" s="61"/>
      <c r="I320" s="61"/>
      <c r="J320" s="61"/>
      <c r="K320" s="61"/>
      <c r="L320" s="45"/>
      <c r="M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</row>
  </sheetData>
  <sheetProtection sheet="1" autoFilter="0" formatColumns="0" formatRows="0" objects="1" scenarios="1" spinCount="100000" saltValue="n8MDiUPRJLh48+zbxOUwXeNx9uEDyDik1aEgmVgCbwgsZD6UeZtAx93Ovs2Q+O2OWZT/FHl10SZ/Kz7GdbQrTw==" hashValue="Zk4DsuZI4MSLsXCzKomo9xpyTd4RiZWjG7FwJzRdfmi9agpUPMLJb7YpZpmp+Y13trL3Qk5Ka+6rDni2kpkrjQ==" algorithmName="SHA-512" password="CC35"/>
  <autoFilter ref="C84:K31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111251102"/>
    <hyperlink ref="F94" r:id="rId2" display="https://podminky.urs.cz/item/CS_URS_2025_01/112101101"/>
    <hyperlink ref="F99" r:id="rId3" display="https://podminky.urs.cz/item/CS_URS_2025_01/112101102"/>
    <hyperlink ref="F104" r:id="rId4" display="https://podminky.urs.cz/item/CS_URS_2025_01/112101103"/>
    <hyperlink ref="F109" r:id="rId5" display="https://podminky.urs.cz/item/CS_URS_2025_01/112101104"/>
    <hyperlink ref="F114" r:id="rId6" display="https://podminky.urs.cz/item/CS_URS_2025_01/112101121"/>
    <hyperlink ref="F119" r:id="rId7" display="https://podminky.urs.cz/item/CS_URS_2025_01/112101123"/>
    <hyperlink ref="F124" r:id="rId8" display="https://podminky.urs.cz/item/CS_URS_2025_01/112151511"/>
    <hyperlink ref="F129" r:id="rId9" display="https://podminky.urs.cz/item/CS_URS_2025_01/112251101"/>
    <hyperlink ref="F133" r:id="rId10" display="https://podminky.urs.cz/item/CS_URS_2025_01/112251102"/>
    <hyperlink ref="F137" r:id="rId11" display="https://podminky.urs.cz/item/CS_URS_2025_01/112251103"/>
    <hyperlink ref="F141" r:id="rId12" display="https://podminky.urs.cz/item/CS_URS_2025_01/112251104"/>
    <hyperlink ref="F145" r:id="rId13" display="https://podminky.urs.cz/item/CS_URS_2025_01/122252206"/>
    <hyperlink ref="F151" r:id="rId14" display="https://podminky.urs.cz/item/CS_URS_2025_01/131151100"/>
    <hyperlink ref="F155" r:id="rId15" display="https://podminky.urs.cz/item/CS_URS_2025_01/132151101"/>
    <hyperlink ref="F161" r:id="rId16" display="https://podminky.urs.cz/item/CS_URS_2025_01/162351103"/>
    <hyperlink ref="F165" r:id="rId17" display="https://podminky.urs.cz/item/CS_URS_2025_01/171151103"/>
    <hyperlink ref="F169" r:id="rId18" display="https://podminky.urs.cz/item/CS_URS_2025_01/174151101"/>
    <hyperlink ref="F175" r:id="rId19" display="https://podminky.urs.cz/item/CS_URS_2025_01/181152302"/>
    <hyperlink ref="F179" r:id="rId20" display="https://podminky.urs.cz/item/CS_URS_2025_01/181451122"/>
    <hyperlink ref="F194" r:id="rId21" display="https://podminky.urs.cz/item/CS_URS_2025_01/211521111"/>
    <hyperlink ref="F201" r:id="rId22" display="https://podminky.urs.cz/item/CS_URS_2025_01/212752422"/>
    <hyperlink ref="F206" r:id="rId23" display="https://podminky.urs.cz/item/CS_URS_2025_01/561051131"/>
    <hyperlink ref="F215" r:id="rId24" display="https://podminky.urs.cz/item/CS_URS_2025_01/564742111"/>
    <hyperlink ref="F219" r:id="rId25" display="https://podminky.urs.cz/item/CS_URS_2025_01/564851111"/>
    <hyperlink ref="F226" r:id="rId26" display="https://podminky.urs.cz/item/CS_URS_2025_01/564851111"/>
    <hyperlink ref="F233" r:id="rId27" display="https://podminky.urs.cz/item/CS_URS_2025_01/565135121"/>
    <hyperlink ref="F237" r:id="rId28" display="https://podminky.urs.cz/item/CS_URS_2025_01/569831111"/>
    <hyperlink ref="F241" r:id="rId29" display="https://podminky.urs.cz/item/CS_URS_2025_01/571904111R"/>
    <hyperlink ref="F246" r:id="rId30" display="https://podminky.urs.cz/item/CS_URS_2025_01/573111112"/>
    <hyperlink ref="F250" r:id="rId31" display="https://podminky.urs.cz/item/CS_URS_2025_01/573211108"/>
    <hyperlink ref="F254" r:id="rId32" display="https://podminky.urs.cz/item/CS_URS_2025_01/577144141"/>
    <hyperlink ref="F258" r:id="rId33" display="https://podminky.urs.cz/item/CS_URS_2025_01/596811412"/>
    <hyperlink ref="F265" r:id="rId34" display="https://podminky.urs.cz/item/CS_URS_2025_01/597361121"/>
    <hyperlink ref="F270" r:id="rId35" display="https://podminky.urs.cz/item/CS_URS_2025_01/912211111"/>
    <hyperlink ref="F277" r:id="rId36" display="https://podminky.urs.cz/item/CS_URS_2025_01/914111111"/>
    <hyperlink ref="F284" r:id="rId37" display="https://podminky.urs.cz/item/CS_URS_2025_01/914511111"/>
    <hyperlink ref="F291" r:id="rId38" display="https://podminky.urs.cz/item/CS_URS_2025_01/919112233"/>
    <hyperlink ref="F296" r:id="rId39" display="https://podminky.urs.cz/item/CS_URS_2025_01/919122132"/>
    <hyperlink ref="F300" r:id="rId40" display="https://podminky.urs.cz/item/CS_URS_2025_01/919726121"/>
    <hyperlink ref="F304" r:id="rId41" display="https://podminky.urs.cz/item/CS_URS_2025_01/938909111"/>
    <hyperlink ref="F308" r:id="rId42" display="https://podminky.urs.cz/item/CS_URS_2025_01/938909311"/>
    <hyperlink ref="F319" r:id="rId43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584</v>
      </c>
      <c r="H4" s="21"/>
    </row>
    <row r="5" s="1" customFormat="1" ht="12" customHeight="1">
      <c r="B5" s="21"/>
      <c r="C5" s="263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64" t="s">
        <v>16</v>
      </c>
      <c r="D6" s="265" t="s">
        <v>17</v>
      </c>
      <c r="E6" s="1"/>
      <c r="F6" s="1"/>
      <c r="H6" s="21"/>
    </row>
    <row r="7" s="1" customFormat="1" ht="16.5" customHeight="1">
      <c r="B7" s="21"/>
      <c r="C7" s="133" t="s">
        <v>23</v>
      </c>
      <c r="D7" s="138" t="str">
        <f>'Rekapitulace stavby'!AN8</f>
        <v>12. 6. 2025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66"/>
      <c r="C9" s="267" t="s">
        <v>52</v>
      </c>
      <c r="D9" s="268" t="s">
        <v>53</v>
      </c>
      <c r="E9" s="268" t="s">
        <v>100</v>
      </c>
      <c r="F9" s="269" t="s">
        <v>585</v>
      </c>
      <c r="G9" s="178"/>
      <c r="H9" s="266"/>
    </row>
    <row r="10" s="2" customFormat="1" ht="26.4" customHeight="1">
      <c r="A10" s="39"/>
      <c r="B10" s="45"/>
      <c r="C10" s="270" t="s">
        <v>82</v>
      </c>
      <c r="D10" s="270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71" t="s">
        <v>177</v>
      </c>
      <c r="D11" s="272" t="s">
        <v>19</v>
      </c>
      <c r="E11" s="273" t="s">
        <v>19</v>
      </c>
      <c r="F11" s="274">
        <v>135</v>
      </c>
      <c r="G11" s="39"/>
      <c r="H11" s="45"/>
    </row>
    <row r="12" s="2" customFormat="1" ht="16.8" customHeight="1">
      <c r="A12" s="39"/>
      <c r="B12" s="45"/>
      <c r="C12" s="275" t="s">
        <v>177</v>
      </c>
      <c r="D12" s="275" t="s">
        <v>478</v>
      </c>
      <c r="E12" s="18" t="s">
        <v>19</v>
      </c>
      <c r="F12" s="276">
        <v>135</v>
      </c>
      <c r="G12" s="39"/>
      <c r="H12" s="45"/>
    </row>
    <row r="13" s="2" customFormat="1" ht="16.8" customHeight="1">
      <c r="A13" s="39"/>
      <c r="B13" s="45"/>
      <c r="C13" s="277" t="s">
        <v>586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75" t="s">
        <v>473</v>
      </c>
      <c r="D14" s="275" t="s">
        <v>474</v>
      </c>
      <c r="E14" s="18" t="s">
        <v>226</v>
      </c>
      <c r="F14" s="276">
        <v>135</v>
      </c>
      <c r="G14" s="39"/>
      <c r="H14" s="45"/>
    </row>
    <row r="15" s="2" customFormat="1" ht="16.8" customHeight="1">
      <c r="A15" s="39"/>
      <c r="B15" s="45"/>
      <c r="C15" s="275" t="s">
        <v>440</v>
      </c>
      <c r="D15" s="275" t="s">
        <v>441</v>
      </c>
      <c r="E15" s="18" t="s">
        <v>226</v>
      </c>
      <c r="F15" s="276">
        <v>141.67500000000001</v>
      </c>
      <c r="G15" s="39"/>
      <c r="H15" s="45"/>
    </row>
    <row r="16" s="2" customFormat="1" ht="16.8" customHeight="1">
      <c r="A16" s="39"/>
      <c r="B16" s="45"/>
      <c r="C16" s="275" t="s">
        <v>467</v>
      </c>
      <c r="D16" s="275" t="s">
        <v>468</v>
      </c>
      <c r="E16" s="18" t="s">
        <v>226</v>
      </c>
      <c r="F16" s="276">
        <v>135</v>
      </c>
      <c r="G16" s="39"/>
      <c r="H16" s="45"/>
    </row>
    <row r="17" s="2" customFormat="1" ht="16.8" customHeight="1">
      <c r="A17" s="39"/>
      <c r="B17" s="45"/>
      <c r="C17" s="275" t="s">
        <v>562</v>
      </c>
      <c r="D17" s="275" t="s">
        <v>563</v>
      </c>
      <c r="E17" s="18" t="s">
        <v>226</v>
      </c>
      <c r="F17" s="276">
        <v>5276.6750000000002</v>
      </c>
      <c r="G17" s="39"/>
      <c r="H17" s="45"/>
    </row>
    <row r="18" s="2" customFormat="1" ht="16.8" customHeight="1">
      <c r="A18" s="39"/>
      <c r="B18" s="45"/>
      <c r="C18" s="271" t="s">
        <v>179</v>
      </c>
      <c r="D18" s="272" t="s">
        <v>19</v>
      </c>
      <c r="E18" s="273" t="s">
        <v>19</v>
      </c>
      <c r="F18" s="274">
        <v>141.67500000000001</v>
      </c>
      <c r="G18" s="39"/>
      <c r="H18" s="45"/>
    </row>
    <row r="19" s="2" customFormat="1" ht="16.8" customHeight="1">
      <c r="A19" s="39"/>
      <c r="B19" s="45"/>
      <c r="C19" s="275" t="s">
        <v>179</v>
      </c>
      <c r="D19" s="275" t="s">
        <v>445</v>
      </c>
      <c r="E19" s="18" t="s">
        <v>19</v>
      </c>
      <c r="F19" s="276">
        <v>141.67500000000001</v>
      </c>
      <c r="G19" s="39"/>
      <c r="H19" s="45"/>
    </row>
    <row r="20" s="2" customFormat="1" ht="16.8" customHeight="1">
      <c r="A20" s="39"/>
      <c r="B20" s="45"/>
      <c r="C20" s="277" t="s">
        <v>586</v>
      </c>
      <c r="D20" s="39"/>
      <c r="E20" s="39"/>
      <c r="F20" s="39"/>
      <c r="G20" s="39"/>
      <c r="H20" s="45"/>
    </row>
    <row r="21" s="2" customFormat="1" ht="16.8" customHeight="1">
      <c r="A21" s="39"/>
      <c r="B21" s="45"/>
      <c r="C21" s="275" t="s">
        <v>440</v>
      </c>
      <c r="D21" s="275" t="s">
        <v>441</v>
      </c>
      <c r="E21" s="18" t="s">
        <v>226</v>
      </c>
      <c r="F21" s="276">
        <v>141.67500000000001</v>
      </c>
      <c r="G21" s="39"/>
      <c r="H21" s="45"/>
    </row>
    <row r="22" s="2" customFormat="1" ht="16.8" customHeight="1">
      <c r="A22" s="39"/>
      <c r="B22" s="45"/>
      <c r="C22" s="275" t="s">
        <v>424</v>
      </c>
      <c r="D22" s="275" t="s">
        <v>425</v>
      </c>
      <c r="E22" s="18" t="s">
        <v>226</v>
      </c>
      <c r="F22" s="276">
        <v>3636.0230000000001</v>
      </c>
      <c r="G22" s="39"/>
      <c r="H22" s="45"/>
    </row>
    <row r="23" s="2" customFormat="1" ht="16.8" customHeight="1">
      <c r="A23" s="39"/>
      <c r="B23" s="45"/>
      <c r="C23" s="275" t="s">
        <v>461</v>
      </c>
      <c r="D23" s="275" t="s">
        <v>462</v>
      </c>
      <c r="E23" s="18" t="s">
        <v>226</v>
      </c>
      <c r="F23" s="276">
        <v>141.67500000000001</v>
      </c>
      <c r="G23" s="39"/>
      <c r="H23" s="45"/>
    </row>
    <row r="24" s="2" customFormat="1" ht="16.8" customHeight="1">
      <c r="A24" s="39"/>
      <c r="B24" s="45"/>
      <c r="C24" s="275" t="s">
        <v>562</v>
      </c>
      <c r="D24" s="275" t="s">
        <v>563</v>
      </c>
      <c r="E24" s="18" t="s">
        <v>226</v>
      </c>
      <c r="F24" s="276">
        <v>5276.6750000000002</v>
      </c>
      <c r="G24" s="39"/>
      <c r="H24" s="45"/>
    </row>
    <row r="25" s="2" customFormat="1" ht="16.8" customHeight="1">
      <c r="A25" s="39"/>
      <c r="B25" s="45"/>
      <c r="C25" s="271" t="s">
        <v>587</v>
      </c>
      <c r="D25" s="272" t="s">
        <v>19</v>
      </c>
      <c r="E25" s="273" t="s">
        <v>19</v>
      </c>
      <c r="F25" s="274">
        <v>10</v>
      </c>
      <c r="G25" s="39"/>
      <c r="H25" s="45"/>
    </row>
    <row r="26" s="2" customFormat="1" ht="16.8" customHeight="1">
      <c r="A26" s="39"/>
      <c r="B26" s="45"/>
      <c r="C26" s="271" t="s">
        <v>269</v>
      </c>
      <c r="D26" s="272" t="s">
        <v>19</v>
      </c>
      <c r="E26" s="273" t="s">
        <v>19</v>
      </c>
      <c r="F26" s="274">
        <v>4</v>
      </c>
      <c r="G26" s="39"/>
      <c r="H26" s="45"/>
    </row>
    <row r="27" s="2" customFormat="1" ht="16.8" customHeight="1">
      <c r="A27" s="39"/>
      <c r="B27" s="45"/>
      <c r="C27" s="275" t="s">
        <v>269</v>
      </c>
      <c r="D27" s="275" t="s">
        <v>270</v>
      </c>
      <c r="E27" s="18" t="s">
        <v>19</v>
      </c>
      <c r="F27" s="276">
        <v>4</v>
      </c>
      <c r="G27" s="39"/>
      <c r="H27" s="45"/>
    </row>
    <row r="28" s="2" customFormat="1" ht="16.8" customHeight="1">
      <c r="A28" s="39"/>
      <c r="B28" s="45"/>
      <c r="C28" s="271" t="s">
        <v>276</v>
      </c>
      <c r="D28" s="272" t="s">
        <v>19</v>
      </c>
      <c r="E28" s="273" t="s">
        <v>19</v>
      </c>
      <c r="F28" s="274">
        <v>1</v>
      </c>
      <c r="G28" s="39"/>
      <c r="H28" s="45"/>
    </row>
    <row r="29" s="2" customFormat="1" ht="16.8" customHeight="1">
      <c r="A29" s="39"/>
      <c r="B29" s="45"/>
      <c r="C29" s="275" t="s">
        <v>276</v>
      </c>
      <c r="D29" s="275" t="s">
        <v>263</v>
      </c>
      <c r="E29" s="18" t="s">
        <v>19</v>
      </c>
      <c r="F29" s="276">
        <v>1</v>
      </c>
      <c r="G29" s="39"/>
      <c r="H29" s="45"/>
    </row>
    <row r="30" s="2" customFormat="1" ht="16.8" customHeight="1">
      <c r="A30" s="39"/>
      <c r="B30" s="45"/>
      <c r="C30" s="271" t="s">
        <v>181</v>
      </c>
      <c r="D30" s="272" t="s">
        <v>19</v>
      </c>
      <c r="E30" s="273" t="s">
        <v>19</v>
      </c>
      <c r="F30" s="274">
        <v>12.699999999999999</v>
      </c>
      <c r="G30" s="39"/>
      <c r="H30" s="45"/>
    </row>
    <row r="31" s="2" customFormat="1" ht="16.8" customHeight="1">
      <c r="A31" s="39"/>
      <c r="B31" s="45"/>
      <c r="C31" s="275" t="s">
        <v>181</v>
      </c>
      <c r="D31" s="275" t="s">
        <v>452</v>
      </c>
      <c r="E31" s="18" t="s">
        <v>19</v>
      </c>
      <c r="F31" s="276">
        <v>12.699999999999999</v>
      </c>
      <c r="G31" s="39"/>
      <c r="H31" s="45"/>
    </row>
    <row r="32" s="2" customFormat="1" ht="16.8" customHeight="1">
      <c r="A32" s="39"/>
      <c r="B32" s="45"/>
      <c r="C32" s="277" t="s">
        <v>586</v>
      </c>
      <c r="D32" s="39"/>
      <c r="E32" s="39"/>
      <c r="F32" s="39"/>
      <c r="G32" s="39"/>
      <c r="H32" s="45"/>
    </row>
    <row r="33" s="2" customFormat="1" ht="16.8" customHeight="1">
      <c r="A33" s="39"/>
      <c r="B33" s="45"/>
      <c r="C33" s="275" t="s">
        <v>447</v>
      </c>
      <c r="D33" s="275" t="s">
        <v>448</v>
      </c>
      <c r="E33" s="18" t="s">
        <v>226</v>
      </c>
      <c r="F33" s="276">
        <v>12.699999999999999</v>
      </c>
      <c r="G33" s="39"/>
      <c r="H33" s="45"/>
    </row>
    <row r="34" s="2" customFormat="1" ht="16.8" customHeight="1">
      <c r="A34" s="39"/>
      <c r="B34" s="45"/>
      <c r="C34" s="275" t="s">
        <v>424</v>
      </c>
      <c r="D34" s="275" t="s">
        <v>425</v>
      </c>
      <c r="E34" s="18" t="s">
        <v>226</v>
      </c>
      <c r="F34" s="276">
        <v>3636.0230000000001</v>
      </c>
      <c r="G34" s="39"/>
      <c r="H34" s="45"/>
    </row>
    <row r="35" s="2" customFormat="1" ht="16.8" customHeight="1">
      <c r="A35" s="39"/>
      <c r="B35" s="45"/>
      <c r="C35" s="271" t="s">
        <v>241</v>
      </c>
      <c r="D35" s="272" t="s">
        <v>19</v>
      </c>
      <c r="E35" s="273" t="s">
        <v>19</v>
      </c>
      <c r="F35" s="274">
        <v>18</v>
      </c>
      <c r="G35" s="39"/>
      <c r="H35" s="45"/>
    </row>
    <row r="36" s="2" customFormat="1" ht="16.8" customHeight="1">
      <c r="A36" s="39"/>
      <c r="B36" s="45"/>
      <c r="C36" s="275" t="s">
        <v>241</v>
      </c>
      <c r="D36" s="275" t="s">
        <v>242</v>
      </c>
      <c r="E36" s="18" t="s">
        <v>19</v>
      </c>
      <c r="F36" s="276">
        <v>18</v>
      </c>
      <c r="G36" s="39"/>
      <c r="H36" s="45"/>
    </row>
    <row r="37" s="2" customFormat="1" ht="16.8" customHeight="1">
      <c r="A37" s="39"/>
      <c r="B37" s="45"/>
      <c r="C37" s="271" t="s">
        <v>248</v>
      </c>
      <c r="D37" s="272" t="s">
        <v>19</v>
      </c>
      <c r="E37" s="273" t="s">
        <v>19</v>
      </c>
      <c r="F37" s="274">
        <v>9</v>
      </c>
      <c r="G37" s="39"/>
      <c r="H37" s="45"/>
    </row>
    <row r="38" s="2" customFormat="1" ht="16.8" customHeight="1">
      <c r="A38" s="39"/>
      <c r="B38" s="45"/>
      <c r="C38" s="275" t="s">
        <v>248</v>
      </c>
      <c r="D38" s="275" t="s">
        <v>249</v>
      </c>
      <c r="E38" s="18" t="s">
        <v>19</v>
      </c>
      <c r="F38" s="276">
        <v>9</v>
      </c>
      <c r="G38" s="39"/>
      <c r="H38" s="45"/>
    </row>
    <row r="39" s="2" customFormat="1" ht="16.8" customHeight="1">
      <c r="A39" s="39"/>
      <c r="B39" s="45"/>
      <c r="C39" s="271" t="s">
        <v>255</v>
      </c>
      <c r="D39" s="272" t="s">
        <v>19</v>
      </c>
      <c r="E39" s="273" t="s">
        <v>19</v>
      </c>
      <c r="F39" s="274">
        <v>7</v>
      </c>
      <c r="G39" s="39"/>
      <c r="H39" s="45"/>
    </row>
    <row r="40" s="2" customFormat="1" ht="16.8" customHeight="1">
      <c r="A40" s="39"/>
      <c r="B40" s="45"/>
      <c r="C40" s="275" t="s">
        <v>255</v>
      </c>
      <c r="D40" s="275" t="s">
        <v>256</v>
      </c>
      <c r="E40" s="18" t="s">
        <v>19</v>
      </c>
      <c r="F40" s="276">
        <v>7</v>
      </c>
      <c r="G40" s="39"/>
      <c r="H40" s="45"/>
    </row>
    <row r="41" s="2" customFormat="1" ht="16.8" customHeight="1">
      <c r="A41" s="39"/>
      <c r="B41" s="45"/>
      <c r="C41" s="271" t="s">
        <v>262</v>
      </c>
      <c r="D41" s="272" t="s">
        <v>19</v>
      </c>
      <c r="E41" s="273" t="s">
        <v>19</v>
      </c>
      <c r="F41" s="274">
        <v>1</v>
      </c>
      <c r="G41" s="39"/>
      <c r="H41" s="45"/>
    </row>
    <row r="42" s="2" customFormat="1" ht="16.8" customHeight="1">
      <c r="A42" s="39"/>
      <c r="B42" s="45"/>
      <c r="C42" s="275" t="s">
        <v>262</v>
      </c>
      <c r="D42" s="275" t="s">
        <v>263</v>
      </c>
      <c r="E42" s="18" t="s">
        <v>19</v>
      </c>
      <c r="F42" s="276">
        <v>1</v>
      </c>
      <c r="G42" s="39"/>
      <c r="H42" s="45"/>
    </row>
    <row r="43" s="2" customFormat="1" ht="16.8" customHeight="1">
      <c r="A43" s="39"/>
      <c r="B43" s="45"/>
      <c r="C43" s="271" t="s">
        <v>183</v>
      </c>
      <c r="D43" s="272" t="s">
        <v>19</v>
      </c>
      <c r="E43" s="273" t="s">
        <v>19</v>
      </c>
      <c r="F43" s="274">
        <v>181</v>
      </c>
      <c r="G43" s="39"/>
      <c r="H43" s="45"/>
    </row>
    <row r="44" s="2" customFormat="1" ht="16.8" customHeight="1">
      <c r="A44" s="39"/>
      <c r="B44" s="45"/>
      <c r="C44" s="275" t="s">
        <v>183</v>
      </c>
      <c r="D44" s="275" t="s">
        <v>343</v>
      </c>
      <c r="E44" s="18" t="s">
        <v>19</v>
      </c>
      <c r="F44" s="276">
        <v>181</v>
      </c>
      <c r="G44" s="39"/>
      <c r="H44" s="45"/>
    </row>
    <row r="45" s="2" customFormat="1" ht="16.8" customHeight="1">
      <c r="A45" s="39"/>
      <c r="B45" s="45"/>
      <c r="C45" s="277" t="s">
        <v>586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275" t="s">
        <v>338</v>
      </c>
      <c r="D46" s="275" t="s">
        <v>339</v>
      </c>
      <c r="E46" s="18" t="s">
        <v>309</v>
      </c>
      <c r="F46" s="276">
        <v>181</v>
      </c>
      <c r="G46" s="39"/>
      <c r="H46" s="45"/>
    </row>
    <row r="47" s="2" customFormat="1">
      <c r="A47" s="39"/>
      <c r="B47" s="45"/>
      <c r="C47" s="275" t="s">
        <v>332</v>
      </c>
      <c r="D47" s="275" t="s">
        <v>333</v>
      </c>
      <c r="E47" s="18" t="s">
        <v>309</v>
      </c>
      <c r="F47" s="276">
        <v>181</v>
      </c>
      <c r="G47" s="39"/>
      <c r="H47" s="45"/>
    </row>
    <row r="48" s="2" customFormat="1" ht="16.8" customHeight="1">
      <c r="A48" s="39"/>
      <c r="B48" s="45"/>
      <c r="C48" s="275" t="s">
        <v>371</v>
      </c>
      <c r="D48" s="275" t="s">
        <v>372</v>
      </c>
      <c r="E48" s="18" t="s">
        <v>309</v>
      </c>
      <c r="F48" s="276">
        <v>1289.3599999999999</v>
      </c>
      <c r="G48" s="39"/>
      <c r="H48" s="45"/>
    </row>
    <row r="49" s="2" customFormat="1" ht="16.8" customHeight="1">
      <c r="A49" s="39"/>
      <c r="B49" s="45"/>
      <c r="C49" s="271" t="s">
        <v>185</v>
      </c>
      <c r="D49" s="272" t="s">
        <v>19</v>
      </c>
      <c r="E49" s="273" t="s">
        <v>19</v>
      </c>
      <c r="F49" s="274">
        <v>1782</v>
      </c>
      <c r="G49" s="39"/>
      <c r="H49" s="45"/>
    </row>
    <row r="50" s="2" customFormat="1" ht="16.8" customHeight="1">
      <c r="A50" s="39"/>
      <c r="B50" s="45"/>
      <c r="C50" s="275" t="s">
        <v>19</v>
      </c>
      <c r="D50" s="275" t="s">
        <v>313</v>
      </c>
      <c r="E50" s="18" t="s">
        <v>19</v>
      </c>
      <c r="F50" s="276">
        <v>1706</v>
      </c>
      <c r="G50" s="39"/>
      <c r="H50" s="45"/>
    </row>
    <row r="51" s="2" customFormat="1" ht="16.8" customHeight="1">
      <c r="A51" s="39"/>
      <c r="B51" s="45"/>
      <c r="C51" s="275" t="s">
        <v>19</v>
      </c>
      <c r="D51" s="275" t="s">
        <v>314</v>
      </c>
      <c r="E51" s="18" t="s">
        <v>19</v>
      </c>
      <c r="F51" s="276">
        <v>76</v>
      </c>
      <c r="G51" s="39"/>
      <c r="H51" s="45"/>
    </row>
    <row r="52" s="2" customFormat="1" ht="16.8" customHeight="1">
      <c r="A52" s="39"/>
      <c r="B52" s="45"/>
      <c r="C52" s="275" t="s">
        <v>185</v>
      </c>
      <c r="D52" s="275" t="s">
        <v>315</v>
      </c>
      <c r="E52" s="18" t="s">
        <v>19</v>
      </c>
      <c r="F52" s="276">
        <v>1782</v>
      </c>
      <c r="G52" s="39"/>
      <c r="H52" s="45"/>
    </row>
    <row r="53" s="2" customFormat="1" ht="16.8" customHeight="1">
      <c r="A53" s="39"/>
      <c r="B53" s="45"/>
      <c r="C53" s="277" t="s">
        <v>586</v>
      </c>
      <c r="D53" s="39"/>
      <c r="E53" s="39"/>
      <c r="F53" s="39"/>
      <c r="G53" s="39"/>
      <c r="H53" s="45"/>
    </row>
    <row r="54" s="2" customFormat="1">
      <c r="A54" s="39"/>
      <c r="B54" s="45"/>
      <c r="C54" s="275" t="s">
        <v>307</v>
      </c>
      <c r="D54" s="275" t="s">
        <v>308</v>
      </c>
      <c r="E54" s="18" t="s">
        <v>309</v>
      </c>
      <c r="F54" s="276">
        <v>1782</v>
      </c>
      <c r="G54" s="39"/>
      <c r="H54" s="45"/>
    </row>
    <row r="55" s="2" customFormat="1" ht="16.8" customHeight="1">
      <c r="A55" s="39"/>
      <c r="B55" s="45"/>
      <c r="C55" s="275" t="s">
        <v>371</v>
      </c>
      <c r="D55" s="275" t="s">
        <v>372</v>
      </c>
      <c r="E55" s="18" t="s">
        <v>309</v>
      </c>
      <c r="F55" s="276">
        <v>1289.3599999999999</v>
      </c>
      <c r="G55" s="39"/>
      <c r="H55" s="45"/>
    </row>
    <row r="56" s="2" customFormat="1" ht="16.8" customHeight="1">
      <c r="A56" s="39"/>
      <c r="B56" s="45"/>
      <c r="C56" s="271" t="s">
        <v>187</v>
      </c>
      <c r="D56" s="272" t="s">
        <v>19</v>
      </c>
      <c r="E56" s="273" t="s">
        <v>19</v>
      </c>
      <c r="F56" s="274">
        <v>3867.6709999999998</v>
      </c>
      <c r="G56" s="39"/>
      <c r="H56" s="45"/>
    </row>
    <row r="57" s="2" customFormat="1" ht="16.8" customHeight="1">
      <c r="A57" s="39"/>
      <c r="B57" s="45"/>
      <c r="C57" s="275" t="s">
        <v>435</v>
      </c>
      <c r="D57" s="275" t="s">
        <v>436</v>
      </c>
      <c r="E57" s="18" t="s">
        <v>19</v>
      </c>
      <c r="F57" s="276">
        <v>167.72499999999999</v>
      </c>
      <c r="G57" s="39"/>
      <c r="H57" s="45"/>
    </row>
    <row r="58" s="2" customFormat="1" ht="16.8" customHeight="1">
      <c r="A58" s="39"/>
      <c r="B58" s="45"/>
      <c r="C58" s="275" t="s">
        <v>437</v>
      </c>
      <c r="D58" s="275" t="s">
        <v>438</v>
      </c>
      <c r="E58" s="18" t="s">
        <v>19</v>
      </c>
      <c r="F58" s="276">
        <v>3699.9459999999999</v>
      </c>
      <c r="G58" s="39"/>
      <c r="H58" s="45"/>
    </row>
    <row r="59" s="2" customFormat="1" ht="16.8" customHeight="1">
      <c r="A59" s="39"/>
      <c r="B59" s="45"/>
      <c r="C59" s="275" t="s">
        <v>187</v>
      </c>
      <c r="D59" s="275" t="s">
        <v>315</v>
      </c>
      <c r="E59" s="18" t="s">
        <v>19</v>
      </c>
      <c r="F59" s="276">
        <v>3867.6709999999998</v>
      </c>
      <c r="G59" s="39"/>
      <c r="H59" s="45"/>
    </row>
    <row r="60" s="2" customFormat="1" ht="16.8" customHeight="1">
      <c r="A60" s="39"/>
      <c r="B60" s="45"/>
      <c r="C60" s="277" t="s">
        <v>586</v>
      </c>
      <c r="D60" s="39"/>
      <c r="E60" s="39"/>
      <c r="F60" s="39"/>
      <c r="G60" s="39"/>
      <c r="H60" s="45"/>
    </row>
    <row r="61" s="2" customFormat="1" ht="16.8" customHeight="1">
      <c r="A61" s="39"/>
      <c r="B61" s="45"/>
      <c r="C61" s="275" t="s">
        <v>424</v>
      </c>
      <c r="D61" s="275" t="s">
        <v>425</v>
      </c>
      <c r="E61" s="18" t="s">
        <v>226</v>
      </c>
      <c r="F61" s="276">
        <v>3867.6709999999998</v>
      </c>
      <c r="G61" s="39"/>
      <c r="H61" s="45"/>
    </row>
    <row r="62" s="2" customFormat="1" ht="16.8" customHeight="1">
      <c r="A62" s="39"/>
      <c r="B62" s="45"/>
      <c r="C62" s="275" t="s">
        <v>352</v>
      </c>
      <c r="D62" s="275" t="s">
        <v>353</v>
      </c>
      <c r="E62" s="18" t="s">
        <v>226</v>
      </c>
      <c r="F62" s="276">
        <v>3867.6709999999998</v>
      </c>
      <c r="G62" s="39"/>
      <c r="H62" s="45"/>
    </row>
    <row r="63" s="2" customFormat="1" ht="16.8" customHeight="1">
      <c r="A63" s="39"/>
      <c r="B63" s="45"/>
      <c r="C63" s="275" t="s">
        <v>555</v>
      </c>
      <c r="D63" s="275" t="s">
        <v>556</v>
      </c>
      <c r="E63" s="18" t="s">
        <v>226</v>
      </c>
      <c r="F63" s="276">
        <v>7503.6940000000004</v>
      </c>
      <c r="G63" s="39"/>
      <c r="H63" s="45"/>
    </row>
    <row r="64" s="2" customFormat="1" ht="16.8" customHeight="1">
      <c r="A64" s="39"/>
      <c r="B64" s="45"/>
      <c r="C64" s="271" t="s">
        <v>435</v>
      </c>
      <c r="D64" s="272" t="s">
        <v>19</v>
      </c>
      <c r="E64" s="273" t="s">
        <v>19</v>
      </c>
      <c r="F64" s="274">
        <v>167.72499999999999</v>
      </c>
      <c r="G64" s="39"/>
      <c r="H64" s="45"/>
    </row>
    <row r="65" s="2" customFormat="1" ht="16.8" customHeight="1">
      <c r="A65" s="39"/>
      <c r="B65" s="45"/>
      <c r="C65" s="275" t="s">
        <v>435</v>
      </c>
      <c r="D65" s="275" t="s">
        <v>436</v>
      </c>
      <c r="E65" s="18" t="s">
        <v>19</v>
      </c>
      <c r="F65" s="276">
        <v>167.72499999999999</v>
      </c>
      <c r="G65" s="39"/>
      <c r="H65" s="45"/>
    </row>
    <row r="66" s="2" customFormat="1" ht="16.8" customHeight="1">
      <c r="A66" s="39"/>
      <c r="B66" s="45"/>
      <c r="C66" s="271" t="s">
        <v>437</v>
      </c>
      <c r="D66" s="272" t="s">
        <v>19</v>
      </c>
      <c r="E66" s="273" t="s">
        <v>19</v>
      </c>
      <c r="F66" s="274">
        <v>3699.9459999999999</v>
      </c>
      <c r="G66" s="39"/>
      <c r="H66" s="45"/>
    </row>
    <row r="67" s="2" customFormat="1" ht="16.8" customHeight="1">
      <c r="A67" s="39"/>
      <c r="B67" s="45"/>
      <c r="C67" s="275" t="s">
        <v>437</v>
      </c>
      <c r="D67" s="275" t="s">
        <v>438</v>
      </c>
      <c r="E67" s="18" t="s">
        <v>19</v>
      </c>
      <c r="F67" s="276">
        <v>3699.9459999999999</v>
      </c>
      <c r="G67" s="39"/>
      <c r="H67" s="45"/>
    </row>
    <row r="68" s="2" customFormat="1" ht="16.8" customHeight="1">
      <c r="A68" s="39"/>
      <c r="B68" s="45"/>
      <c r="C68" s="271" t="s">
        <v>189</v>
      </c>
      <c r="D68" s="272" t="s">
        <v>19</v>
      </c>
      <c r="E68" s="273" t="s">
        <v>19</v>
      </c>
      <c r="F68" s="274">
        <v>1200</v>
      </c>
      <c r="G68" s="39"/>
      <c r="H68" s="45"/>
    </row>
    <row r="69" s="2" customFormat="1" ht="16.8" customHeight="1">
      <c r="A69" s="39"/>
      <c r="B69" s="45"/>
      <c r="C69" s="275" t="s">
        <v>189</v>
      </c>
      <c r="D69" s="275" t="s">
        <v>485</v>
      </c>
      <c r="E69" s="18" t="s">
        <v>19</v>
      </c>
      <c r="F69" s="276">
        <v>1200</v>
      </c>
      <c r="G69" s="39"/>
      <c r="H69" s="45"/>
    </row>
    <row r="70" s="2" customFormat="1" ht="16.8" customHeight="1">
      <c r="A70" s="39"/>
      <c r="B70" s="45"/>
      <c r="C70" s="277" t="s">
        <v>586</v>
      </c>
      <c r="D70" s="39"/>
      <c r="E70" s="39"/>
      <c r="F70" s="39"/>
      <c r="G70" s="39"/>
      <c r="H70" s="45"/>
    </row>
    <row r="71" s="2" customFormat="1">
      <c r="A71" s="39"/>
      <c r="B71" s="45"/>
      <c r="C71" s="275" t="s">
        <v>480</v>
      </c>
      <c r="D71" s="275" t="s">
        <v>481</v>
      </c>
      <c r="E71" s="18" t="s">
        <v>226</v>
      </c>
      <c r="F71" s="276">
        <v>1200</v>
      </c>
      <c r="G71" s="39"/>
      <c r="H71" s="45"/>
    </row>
    <row r="72" s="2" customFormat="1" ht="16.8" customHeight="1">
      <c r="A72" s="39"/>
      <c r="B72" s="45"/>
      <c r="C72" s="275" t="s">
        <v>424</v>
      </c>
      <c r="D72" s="275" t="s">
        <v>425</v>
      </c>
      <c r="E72" s="18" t="s">
        <v>226</v>
      </c>
      <c r="F72" s="276">
        <v>3636.0230000000001</v>
      </c>
      <c r="G72" s="39"/>
      <c r="H72" s="45"/>
    </row>
    <row r="73" s="2" customFormat="1" ht="16.8" customHeight="1">
      <c r="A73" s="39"/>
      <c r="B73" s="45"/>
      <c r="C73" s="275" t="s">
        <v>487</v>
      </c>
      <c r="D73" s="275" t="s">
        <v>488</v>
      </c>
      <c r="E73" s="18" t="s">
        <v>226</v>
      </c>
      <c r="F73" s="276">
        <v>1200</v>
      </c>
      <c r="G73" s="39"/>
      <c r="H73" s="45"/>
    </row>
    <row r="74" s="2" customFormat="1" ht="16.8" customHeight="1">
      <c r="A74" s="39"/>
      <c r="B74" s="45"/>
      <c r="C74" s="271" t="s">
        <v>192</v>
      </c>
      <c r="D74" s="272" t="s">
        <v>19</v>
      </c>
      <c r="E74" s="273" t="s">
        <v>19</v>
      </c>
      <c r="F74" s="274">
        <v>3867.6709999999998</v>
      </c>
      <c r="G74" s="39"/>
      <c r="H74" s="45"/>
    </row>
    <row r="75" s="2" customFormat="1" ht="16.8" customHeight="1">
      <c r="A75" s="39"/>
      <c r="B75" s="45"/>
      <c r="C75" s="275" t="s">
        <v>192</v>
      </c>
      <c r="D75" s="275" t="s">
        <v>187</v>
      </c>
      <c r="E75" s="18" t="s">
        <v>19</v>
      </c>
      <c r="F75" s="276">
        <v>3867.6709999999998</v>
      </c>
      <c r="G75" s="39"/>
      <c r="H75" s="45"/>
    </row>
    <row r="76" s="2" customFormat="1" ht="16.8" customHeight="1">
      <c r="A76" s="39"/>
      <c r="B76" s="45"/>
      <c r="C76" s="277" t="s">
        <v>586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275" t="s">
        <v>352</v>
      </c>
      <c r="D77" s="275" t="s">
        <v>353</v>
      </c>
      <c r="E77" s="18" t="s">
        <v>226</v>
      </c>
      <c r="F77" s="276">
        <v>3867.6709999999998</v>
      </c>
      <c r="G77" s="39"/>
      <c r="H77" s="45"/>
    </row>
    <row r="78" s="2" customFormat="1">
      <c r="A78" s="39"/>
      <c r="B78" s="45"/>
      <c r="C78" s="275" t="s">
        <v>402</v>
      </c>
      <c r="D78" s="275" t="s">
        <v>403</v>
      </c>
      <c r="E78" s="18" t="s">
        <v>226</v>
      </c>
      <c r="F78" s="276">
        <v>2003.559</v>
      </c>
      <c r="G78" s="39"/>
      <c r="H78" s="45"/>
    </row>
    <row r="79" s="2" customFormat="1" ht="16.8" customHeight="1">
      <c r="A79" s="39"/>
      <c r="B79" s="45"/>
      <c r="C79" s="271" t="s">
        <v>193</v>
      </c>
      <c r="D79" s="272" t="s">
        <v>19</v>
      </c>
      <c r="E79" s="273" t="s">
        <v>19</v>
      </c>
      <c r="F79" s="274">
        <v>3636.0230000000001</v>
      </c>
      <c r="G79" s="39"/>
      <c r="H79" s="45"/>
    </row>
    <row r="80" s="2" customFormat="1" ht="16.8" customHeight="1">
      <c r="A80" s="39"/>
      <c r="B80" s="45"/>
      <c r="C80" s="275" t="s">
        <v>195</v>
      </c>
      <c r="D80" s="275" t="s">
        <v>430</v>
      </c>
      <c r="E80" s="18" t="s">
        <v>19</v>
      </c>
      <c r="F80" s="276">
        <v>161.05000000000001</v>
      </c>
      <c r="G80" s="39"/>
      <c r="H80" s="45"/>
    </row>
    <row r="81" s="2" customFormat="1" ht="16.8" customHeight="1">
      <c r="A81" s="39"/>
      <c r="B81" s="45"/>
      <c r="C81" s="275" t="s">
        <v>197</v>
      </c>
      <c r="D81" s="275" t="s">
        <v>431</v>
      </c>
      <c r="E81" s="18" t="s">
        <v>19</v>
      </c>
      <c r="F81" s="276">
        <v>3474.973</v>
      </c>
      <c r="G81" s="39"/>
      <c r="H81" s="45"/>
    </row>
    <row r="82" s="2" customFormat="1" ht="16.8" customHeight="1">
      <c r="A82" s="39"/>
      <c r="B82" s="45"/>
      <c r="C82" s="275" t="s">
        <v>193</v>
      </c>
      <c r="D82" s="275" t="s">
        <v>315</v>
      </c>
      <c r="E82" s="18" t="s">
        <v>19</v>
      </c>
      <c r="F82" s="276">
        <v>3636.0230000000001</v>
      </c>
      <c r="G82" s="39"/>
      <c r="H82" s="45"/>
    </row>
    <row r="83" s="2" customFormat="1" ht="16.8" customHeight="1">
      <c r="A83" s="39"/>
      <c r="B83" s="45"/>
      <c r="C83" s="277" t="s">
        <v>586</v>
      </c>
      <c r="D83" s="39"/>
      <c r="E83" s="39"/>
      <c r="F83" s="39"/>
      <c r="G83" s="39"/>
      <c r="H83" s="45"/>
    </row>
    <row r="84" s="2" customFormat="1" ht="16.8" customHeight="1">
      <c r="A84" s="39"/>
      <c r="B84" s="45"/>
      <c r="C84" s="275" t="s">
        <v>424</v>
      </c>
      <c r="D84" s="275" t="s">
        <v>425</v>
      </c>
      <c r="E84" s="18" t="s">
        <v>226</v>
      </c>
      <c r="F84" s="276">
        <v>3636.0230000000001</v>
      </c>
      <c r="G84" s="39"/>
      <c r="H84" s="45"/>
    </row>
    <row r="85" s="2" customFormat="1" ht="16.8" customHeight="1">
      <c r="A85" s="39"/>
      <c r="B85" s="45"/>
      <c r="C85" s="275" t="s">
        <v>555</v>
      </c>
      <c r="D85" s="275" t="s">
        <v>556</v>
      </c>
      <c r="E85" s="18" t="s">
        <v>226</v>
      </c>
      <c r="F85" s="276">
        <v>7503.6940000000004</v>
      </c>
      <c r="G85" s="39"/>
      <c r="H85" s="45"/>
    </row>
    <row r="86" s="2" customFormat="1" ht="16.8" customHeight="1">
      <c r="A86" s="39"/>
      <c r="B86" s="45"/>
      <c r="C86" s="271" t="s">
        <v>195</v>
      </c>
      <c r="D86" s="272" t="s">
        <v>19</v>
      </c>
      <c r="E86" s="273" t="s">
        <v>19</v>
      </c>
      <c r="F86" s="274">
        <v>161.05000000000001</v>
      </c>
      <c r="G86" s="39"/>
      <c r="H86" s="45"/>
    </row>
    <row r="87" s="2" customFormat="1" ht="16.8" customHeight="1">
      <c r="A87" s="39"/>
      <c r="B87" s="45"/>
      <c r="C87" s="275" t="s">
        <v>195</v>
      </c>
      <c r="D87" s="275" t="s">
        <v>430</v>
      </c>
      <c r="E87" s="18" t="s">
        <v>19</v>
      </c>
      <c r="F87" s="276">
        <v>161.05000000000001</v>
      </c>
      <c r="G87" s="39"/>
      <c r="H87" s="45"/>
    </row>
    <row r="88" s="2" customFormat="1" ht="16.8" customHeight="1">
      <c r="A88" s="39"/>
      <c r="B88" s="45"/>
      <c r="C88" s="277" t="s">
        <v>586</v>
      </c>
      <c r="D88" s="39"/>
      <c r="E88" s="39"/>
      <c r="F88" s="39"/>
      <c r="G88" s="39"/>
      <c r="H88" s="45"/>
    </row>
    <row r="89" s="2" customFormat="1" ht="16.8" customHeight="1">
      <c r="A89" s="39"/>
      <c r="B89" s="45"/>
      <c r="C89" s="275" t="s">
        <v>424</v>
      </c>
      <c r="D89" s="275" t="s">
        <v>425</v>
      </c>
      <c r="E89" s="18" t="s">
        <v>226</v>
      </c>
      <c r="F89" s="276">
        <v>3636.0230000000001</v>
      </c>
      <c r="G89" s="39"/>
      <c r="H89" s="45"/>
    </row>
    <row r="90" s="2" customFormat="1" ht="16.8" customHeight="1">
      <c r="A90" s="39"/>
      <c r="B90" s="45"/>
      <c r="C90" s="275" t="s">
        <v>424</v>
      </c>
      <c r="D90" s="275" t="s">
        <v>425</v>
      </c>
      <c r="E90" s="18" t="s">
        <v>226</v>
      </c>
      <c r="F90" s="276">
        <v>3867.6709999999998</v>
      </c>
      <c r="G90" s="39"/>
      <c r="H90" s="45"/>
    </row>
    <row r="91" s="2" customFormat="1" ht="16.8" customHeight="1">
      <c r="A91" s="39"/>
      <c r="B91" s="45"/>
      <c r="C91" s="271" t="s">
        <v>197</v>
      </c>
      <c r="D91" s="272" t="s">
        <v>19</v>
      </c>
      <c r="E91" s="273" t="s">
        <v>19</v>
      </c>
      <c r="F91" s="274">
        <v>3474.973</v>
      </c>
      <c r="G91" s="39"/>
      <c r="H91" s="45"/>
    </row>
    <row r="92" s="2" customFormat="1" ht="16.8" customHeight="1">
      <c r="A92" s="39"/>
      <c r="B92" s="45"/>
      <c r="C92" s="275" t="s">
        <v>197</v>
      </c>
      <c r="D92" s="275" t="s">
        <v>431</v>
      </c>
      <c r="E92" s="18" t="s">
        <v>19</v>
      </c>
      <c r="F92" s="276">
        <v>3474.973</v>
      </c>
      <c r="G92" s="39"/>
      <c r="H92" s="45"/>
    </row>
    <row r="93" s="2" customFormat="1" ht="16.8" customHeight="1">
      <c r="A93" s="39"/>
      <c r="B93" s="45"/>
      <c r="C93" s="277" t="s">
        <v>586</v>
      </c>
      <c r="D93" s="39"/>
      <c r="E93" s="39"/>
      <c r="F93" s="39"/>
      <c r="G93" s="39"/>
      <c r="H93" s="45"/>
    </row>
    <row r="94" s="2" customFormat="1" ht="16.8" customHeight="1">
      <c r="A94" s="39"/>
      <c r="B94" s="45"/>
      <c r="C94" s="275" t="s">
        <v>424</v>
      </c>
      <c r="D94" s="275" t="s">
        <v>425</v>
      </c>
      <c r="E94" s="18" t="s">
        <v>226</v>
      </c>
      <c r="F94" s="276">
        <v>3636.0230000000001</v>
      </c>
      <c r="G94" s="39"/>
      <c r="H94" s="45"/>
    </row>
    <row r="95" s="2" customFormat="1" ht="16.8" customHeight="1">
      <c r="A95" s="39"/>
      <c r="B95" s="45"/>
      <c r="C95" s="275" t="s">
        <v>424</v>
      </c>
      <c r="D95" s="275" t="s">
        <v>425</v>
      </c>
      <c r="E95" s="18" t="s">
        <v>226</v>
      </c>
      <c r="F95" s="276">
        <v>3867.6709999999998</v>
      </c>
      <c r="G95" s="39"/>
      <c r="H95" s="45"/>
    </row>
    <row r="96" s="2" customFormat="1" ht="16.8" customHeight="1">
      <c r="A96" s="39"/>
      <c r="B96" s="45"/>
      <c r="C96" s="271" t="s">
        <v>199</v>
      </c>
      <c r="D96" s="272" t="s">
        <v>19</v>
      </c>
      <c r="E96" s="273" t="s">
        <v>19</v>
      </c>
      <c r="F96" s="274">
        <v>46.329999999999998</v>
      </c>
      <c r="G96" s="39"/>
      <c r="H96" s="45"/>
    </row>
    <row r="97" s="2" customFormat="1" ht="16.8" customHeight="1">
      <c r="A97" s="39"/>
      <c r="B97" s="45"/>
      <c r="C97" s="275" t="s">
        <v>199</v>
      </c>
      <c r="D97" s="275" t="s">
        <v>330</v>
      </c>
      <c r="E97" s="18" t="s">
        <v>19</v>
      </c>
      <c r="F97" s="276">
        <v>46.329999999999998</v>
      </c>
      <c r="G97" s="39"/>
      <c r="H97" s="45"/>
    </row>
    <row r="98" s="2" customFormat="1" ht="16.8" customHeight="1">
      <c r="A98" s="39"/>
      <c r="B98" s="45"/>
      <c r="C98" s="277" t="s">
        <v>586</v>
      </c>
      <c r="D98" s="39"/>
      <c r="E98" s="39"/>
      <c r="F98" s="39"/>
      <c r="G98" s="39"/>
      <c r="H98" s="45"/>
    </row>
    <row r="99" s="2" customFormat="1">
      <c r="A99" s="39"/>
      <c r="B99" s="45"/>
      <c r="C99" s="275" t="s">
        <v>324</v>
      </c>
      <c r="D99" s="275" t="s">
        <v>325</v>
      </c>
      <c r="E99" s="18" t="s">
        <v>309</v>
      </c>
      <c r="F99" s="276">
        <v>49.689999999999998</v>
      </c>
      <c r="G99" s="39"/>
      <c r="H99" s="45"/>
    </row>
    <row r="100" s="2" customFormat="1" ht="16.8" customHeight="1">
      <c r="A100" s="39"/>
      <c r="B100" s="45"/>
      <c r="C100" s="275" t="s">
        <v>345</v>
      </c>
      <c r="D100" s="275" t="s">
        <v>346</v>
      </c>
      <c r="E100" s="18" t="s">
        <v>309</v>
      </c>
      <c r="F100" s="276">
        <v>361.32999999999998</v>
      </c>
      <c r="G100" s="39"/>
      <c r="H100" s="45"/>
    </row>
    <row r="101" s="2" customFormat="1" ht="16.8" customHeight="1">
      <c r="A101" s="39"/>
      <c r="B101" s="45"/>
      <c r="C101" s="271" t="s">
        <v>201</v>
      </c>
      <c r="D101" s="272" t="s">
        <v>19</v>
      </c>
      <c r="E101" s="273" t="s">
        <v>19</v>
      </c>
      <c r="F101" s="274">
        <v>3.3599999999999999</v>
      </c>
      <c r="G101" s="39"/>
      <c r="H101" s="45"/>
    </row>
    <row r="102" s="2" customFormat="1" ht="16.8" customHeight="1">
      <c r="A102" s="39"/>
      <c r="B102" s="45"/>
      <c r="C102" s="275" t="s">
        <v>201</v>
      </c>
      <c r="D102" s="275" t="s">
        <v>329</v>
      </c>
      <c r="E102" s="18" t="s">
        <v>19</v>
      </c>
      <c r="F102" s="276">
        <v>3.3599999999999999</v>
      </c>
      <c r="G102" s="39"/>
      <c r="H102" s="45"/>
    </row>
    <row r="103" s="2" customFormat="1" ht="16.8" customHeight="1">
      <c r="A103" s="39"/>
      <c r="B103" s="45"/>
      <c r="C103" s="277" t="s">
        <v>586</v>
      </c>
      <c r="D103" s="39"/>
      <c r="E103" s="39"/>
      <c r="F103" s="39"/>
      <c r="G103" s="39"/>
      <c r="H103" s="45"/>
    </row>
    <row r="104" s="2" customFormat="1">
      <c r="A104" s="39"/>
      <c r="B104" s="45"/>
      <c r="C104" s="275" t="s">
        <v>324</v>
      </c>
      <c r="D104" s="275" t="s">
        <v>325</v>
      </c>
      <c r="E104" s="18" t="s">
        <v>309</v>
      </c>
      <c r="F104" s="276">
        <v>49.689999999999998</v>
      </c>
      <c r="G104" s="39"/>
      <c r="H104" s="45"/>
    </row>
    <row r="105" s="2" customFormat="1" ht="16.8" customHeight="1">
      <c r="A105" s="39"/>
      <c r="B105" s="45"/>
      <c r="C105" s="275" t="s">
        <v>371</v>
      </c>
      <c r="D105" s="275" t="s">
        <v>372</v>
      </c>
      <c r="E105" s="18" t="s">
        <v>309</v>
      </c>
      <c r="F105" s="276">
        <v>1289.3599999999999</v>
      </c>
      <c r="G105" s="39"/>
      <c r="H105" s="45"/>
    </row>
    <row r="106" s="2" customFormat="1" ht="16.8" customHeight="1">
      <c r="A106" s="39"/>
      <c r="B106" s="45"/>
      <c r="C106" s="271" t="s">
        <v>504</v>
      </c>
      <c r="D106" s="272" t="s">
        <v>19</v>
      </c>
      <c r="E106" s="273" t="s">
        <v>19</v>
      </c>
      <c r="F106" s="274">
        <v>2</v>
      </c>
      <c r="G106" s="39"/>
      <c r="H106" s="45"/>
    </row>
    <row r="107" s="2" customFormat="1" ht="16.8" customHeight="1">
      <c r="A107" s="39"/>
      <c r="B107" s="45"/>
      <c r="C107" s="275" t="s">
        <v>504</v>
      </c>
      <c r="D107" s="275" t="s">
        <v>505</v>
      </c>
      <c r="E107" s="18" t="s">
        <v>19</v>
      </c>
      <c r="F107" s="276">
        <v>2</v>
      </c>
      <c r="G107" s="39"/>
      <c r="H107" s="45"/>
    </row>
    <row r="108" s="2" customFormat="1" ht="16.8" customHeight="1">
      <c r="A108" s="39"/>
      <c r="B108" s="45"/>
      <c r="C108" s="277" t="s">
        <v>586</v>
      </c>
      <c r="D108" s="39"/>
      <c r="E108" s="39"/>
      <c r="F108" s="39"/>
      <c r="G108" s="39"/>
      <c r="H108" s="45"/>
    </row>
    <row r="109" s="2" customFormat="1" ht="16.8" customHeight="1">
      <c r="A109" s="39"/>
      <c r="B109" s="45"/>
      <c r="C109" s="275" t="s">
        <v>499</v>
      </c>
      <c r="D109" s="275" t="s">
        <v>500</v>
      </c>
      <c r="E109" s="18" t="s">
        <v>236</v>
      </c>
      <c r="F109" s="276">
        <v>2</v>
      </c>
      <c r="G109" s="39"/>
      <c r="H109" s="45"/>
    </row>
    <row r="110" s="2" customFormat="1" ht="16.8" customHeight="1">
      <c r="A110" s="39"/>
      <c r="B110" s="45"/>
      <c r="C110" s="275" t="s">
        <v>507</v>
      </c>
      <c r="D110" s="275" t="s">
        <v>508</v>
      </c>
      <c r="E110" s="18" t="s">
        <v>236</v>
      </c>
      <c r="F110" s="276">
        <v>2</v>
      </c>
      <c r="G110" s="39"/>
      <c r="H110" s="45"/>
    </row>
    <row r="111" s="2" customFormat="1" ht="16.8" customHeight="1">
      <c r="A111" s="39"/>
      <c r="B111" s="45"/>
      <c r="C111" s="271" t="s">
        <v>203</v>
      </c>
      <c r="D111" s="272" t="s">
        <v>19</v>
      </c>
      <c r="E111" s="273" t="s">
        <v>19</v>
      </c>
      <c r="F111" s="274">
        <v>1</v>
      </c>
      <c r="G111" s="39"/>
      <c r="H111" s="45"/>
    </row>
    <row r="112" s="2" customFormat="1" ht="16.8" customHeight="1">
      <c r="A112" s="39"/>
      <c r="B112" s="45"/>
      <c r="C112" s="275" t="s">
        <v>203</v>
      </c>
      <c r="D112" s="275" t="s">
        <v>517</v>
      </c>
      <c r="E112" s="18" t="s">
        <v>19</v>
      </c>
      <c r="F112" s="276">
        <v>1</v>
      </c>
      <c r="G112" s="39"/>
      <c r="H112" s="45"/>
    </row>
    <row r="113" s="2" customFormat="1" ht="16.8" customHeight="1">
      <c r="A113" s="39"/>
      <c r="B113" s="45"/>
      <c r="C113" s="277" t="s">
        <v>586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275" t="s">
        <v>524</v>
      </c>
      <c r="D114" s="275" t="s">
        <v>525</v>
      </c>
      <c r="E114" s="18" t="s">
        <v>236</v>
      </c>
      <c r="F114" s="276">
        <v>1</v>
      </c>
      <c r="G114" s="39"/>
      <c r="H114" s="45"/>
    </row>
    <row r="115" s="2" customFormat="1" ht="16.8" customHeight="1">
      <c r="A115" s="39"/>
      <c r="B115" s="45"/>
      <c r="C115" s="275" t="s">
        <v>530</v>
      </c>
      <c r="D115" s="275" t="s">
        <v>531</v>
      </c>
      <c r="E115" s="18" t="s">
        <v>236</v>
      </c>
      <c r="F115" s="276">
        <v>1</v>
      </c>
      <c r="G115" s="39"/>
      <c r="H115" s="45"/>
    </row>
    <row r="116" s="2" customFormat="1" ht="16.8" customHeight="1">
      <c r="A116" s="39"/>
      <c r="B116" s="45"/>
      <c r="C116" s="271" t="s">
        <v>204</v>
      </c>
      <c r="D116" s="272" t="s">
        <v>19</v>
      </c>
      <c r="E116" s="273" t="s">
        <v>19</v>
      </c>
      <c r="F116" s="274">
        <v>17.059999999999999</v>
      </c>
      <c r="G116" s="39"/>
      <c r="H116" s="45"/>
    </row>
    <row r="117" s="2" customFormat="1" ht="16.8" customHeight="1">
      <c r="A117" s="39"/>
      <c r="B117" s="45"/>
      <c r="C117" s="275" t="s">
        <v>204</v>
      </c>
      <c r="D117" s="275" t="s">
        <v>540</v>
      </c>
      <c r="E117" s="18" t="s">
        <v>19</v>
      </c>
      <c r="F117" s="276">
        <v>17.059999999999999</v>
      </c>
      <c r="G117" s="39"/>
      <c r="H117" s="45"/>
    </row>
    <row r="118" s="2" customFormat="1" ht="16.8" customHeight="1">
      <c r="A118" s="39"/>
      <c r="B118" s="45"/>
      <c r="C118" s="277" t="s">
        <v>586</v>
      </c>
      <c r="D118" s="39"/>
      <c r="E118" s="39"/>
      <c r="F118" s="39"/>
      <c r="G118" s="39"/>
      <c r="H118" s="45"/>
    </row>
    <row r="119" s="2" customFormat="1" ht="16.8" customHeight="1">
      <c r="A119" s="39"/>
      <c r="B119" s="45"/>
      <c r="C119" s="275" t="s">
        <v>534</v>
      </c>
      <c r="D119" s="275" t="s">
        <v>535</v>
      </c>
      <c r="E119" s="18" t="s">
        <v>395</v>
      </c>
      <c r="F119" s="276">
        <v>17.059999999999999</v>
      </c>
      <c r="G119" s="39"/>
      <c r="H119" s="45"/>
    </row>
    <row r="120" s="2" customFormat="1" ht="16.8" customHeight="1">
      <c r="A120" s="39"/>
      <c r="B120" s="45"/>
      <c r="C120" s="275" t="s">
        <v>542</v>
      </c>
      <c r="D120" s="275" t="s">
        <v>543</v>
      </c>
      <c r="E120" s="18" t="s">
        <v>395</v>
      </c>
      <c r="F120" s="276">
        <v>17.059999999999999</v>
      </c>
      <c r="G120" s="39"/>
      <c r="H120" s="45"/>
    </row>
    <row r="121" s="2" customFormat="1" ht="16.8" customHeight="1">
      <c r="A121" s="39"/>
      <c r="B121" s="45"/>
      <c r="C121" s="271" t="s">
        <v>206</v>
      </c>
      <c r="D121" s="272" t="s">
        <v>19</v>
      </c>
      <c r="E121" s="273" t="s">
        <v>19</v>
      </c>
      <c r="F121" s="274">
        <v>770</v>
      </c>
      <c r="G121" s="39"/>
      <c r="H121" s="45"/>
    </row>
    <row r="122" s="2" customFormat="1" ht="16.8" customHeight="1">
      <c r="A122" s="39"/>
      <c r="B122" s="45"/>
      <c r="C122" s="275" t="s">
        <v>206</v>
      </c>
      <c r="D122" s="275" t="s">
        <v>363</v>
      </c>
      <c r="E122" s="18" t="s">
        <v>19</v>
      </c>
      <c r="F122" s="276">
        <v>770</v>
      </c>
      <c r="G122" s="39"/>
      <c r="H122" s="45"/>
    </row>
    <row r="123" s="2" customFormat="1" ht="16.8" customHeight="1">
      <c r="A123" s="39"/>
      <c r="B123" s="45"/>
      <c r="C123" s="277" t="s">
        <v>586</v>
      </c>
      <c r="D123" s="39"/>
      <c r="E123" s="39"/>
      <c r="F123" s="39"/>
      <c r="G123" s="39"/>
      <c r="H123" s="45"/>
    </row>
    <row r="124" s="2" customFormat="1" ht="16.8" customHeight="1">
      <c r="A124" s="39"/>
      <c r="B124" s="45"/>
      <c r="C124" s="275" t="s">
        <v>358</v>
      </c>
      <c r="D124" s="275" t="s">
        <v>359</v>
      </c>
      <c r="E124" s="18" t="s">
        <v>226</v>
      </c>
      <c r="F124" s="276">
        <v>770</v>
      </c>
      <c r="G124" s="39"/>
      <c r="H124" s="45"/>
    </row>
    <row r="125" s="2" customFormat="1" ht="16.8" customHeight="1">
      <c r="A125" s="39"/>
      <c r="B125" s="45"/>
      <c r="C125" s="275" t="s">
        <v>366</v>
      </c>
      <c r="D125" s="275" t="s">
        <v>367</v>
      </c>
      <c r="E125" s="18" t="s">
        <v>368</v>
      </c>
      <c r="F125" s="276">
        <v>38.5</v>
      </c>
      <c r="G125" s="39"/>
      <c r="H125" s="45"/>
    </row>
    <row r="126" s="2" customFormat="1" ht="16.8" customHeight="1">
      <c r="A126" s="39"/>
      <c r="B126" s="45"/>
      <c r="C126" s="271" t="s">
        <v>208</v>
      </c>
      <c r="D126" s="272" t="s">
        <v>19</v>
      </c>
      <c r="E126" s="273" t="s">
        <v>19</v>
      </c>
      <c r="F126" s="274">
        <v>2050</v>
      </c>
      <c r="G126" s="39"/>
      <c r="H126" s="45"/>
    </row>
    <row r="127" s="2" customFormat="1" ht="16.8" customHeight="1">
      <c r="A127" s="39"/>
      <c r="B127" s="45"/>
      <c r="C127" s="275" t="s">
        <v>208</v>
      </c>
      <c r="D127" s="275" t="s">
        <v>422</v>
      </c>
      <c r="E127" s="18" t="s">
        <v>19</v>
      </c>
      <c r="F127" s="276">
        <v>2050</v>
      </c>
      <c r="G127" s="39"/>
      <c r="H127" s="45"/>
    </row>
    <row r="128" s="2" customFormat="1" ht="16.8" customHeight="1">
      <c r="A128" s="39"/>
      <c r="B128" s="45"/>
      <c r="C128" s="277" t="s">
        <v>586</v>
      </c>
      <c r="D128" s="39"/>
      <c r="E128" s="39"/>
      <c r="F128" s="39"/>
      <c r="G128" s="39"/>
      <c r="H128" s="45"/>
    </row>
    <row r="129" s="2" customFormat="1" ht="16.8" customHeight="1">
      <c r="A129" s="39"/>
      <c r="B129" s="45"/>
      <c r="C129" s="275" t="s">
        <v>417</v>
      </c>
      <c r="D129" s="275" t="s">
        <v>418</v>
      </c>
      <c r="E129" s="18" t="s">
        <v>226</v>
      </c>
      <c r="F129" s="276">
        <v>2050</v>
      </c>
      <c r="G129" s="39"/>
      <c r="H129" s="45"/>
    </row>
    <row r="130" s="2" customFormat="1" ht="16.8" customHeight="1">
      <c r="A130" s="39"/>
      <c r="B130" s="45"/>
      <c r="C130" s="275" t="s">
        <v>424</v>
      </c>
      <c r="D130" s="275" t="s">
        <v>425</v>
      </c>
      <c r="E130" s="18" t="s">
        <v>226</v>
      </c>
      <c r="F130" s="276">
        <v>3636.0230000000001</v>
      </c>
      <c r="G130" s="39"/>
      <c r="H130" s="45"/>
    </row>
    <row r="131" s="2" customFormat="1" ht="16.8" customHeight="1">
      <c r="A131" s="39"/>
      <c r="B131" s="45"/>
      <c r="C131" s="275" t="s">
        <v>454</v>
      </c>
      <c r="D131" s="275" t="s">
        <v>455</v>
      </c>
      <c r="E131" s="18" t="s">
        <v>226</v>
      </c>
      <c r="F131" s="276">
        <v>2050</v>
      </c>
      <c r="G131" s="39"/>
      <c r="H131" s="45"/>
    </row>
    <row r="132" s="2" customFormat="1" ht="16.8" customHeight="1">
      <c r="A132" s="39"/>
      <c r="B132" s="45"/>
      <c r="C132" s="271" t="s">
        <v>210</v>
      </c>
      <c r="D132" s="272" t="s">
        <v>19</v>
      </c>
      <c r="E132" s="273" t="s">
        <v>19</v>
      </c>
      <c r="F132" s="274">
        <v>1</v>
      </c>
      <c r="G132" s="39"/>
      <c r="H132" s="45"/>
    </row>
    <row r="133" s="2" customFormat="1" ht="16.8" customHeight="1">
      <c r="A133" s="39"/>
      <c r="B133" s="45"/>
      <c r="C133" s="275" t="s">
        <v>210</v>
      </c>
      <c r="D133" s="275" t="s">
        <v>322</v>
      </c>
      <c r="E133" s="18" t="s">
        <v>19</v>
      </c>
      <c r="F133" s="276">
        <v>1</v>
      </c>
      <c r="G133" s="39"/>
      <c r="H133" s="45"/>
    </row>
    <row r="134" s="2" customFormat="1" ht="16.8" customHeight="1">
      <c r="A134" s="39"/>
      <c r="B134" s="45"/>
      <c r="C134" s="277" t="s">
        <v>586</v>
      </c>
      <c r="D134" s="39"/>
      <c r="E134" s="39"/>
      <c r="F134" s="39"/>
      <c r="G134" s="39"/>
      <c r="H134" s="45"/>
    </row>
    <row r="135" s="2" customFormat="1" ht="16.8" customHeight="1">
      <c r="A135" s="39"/>
      <c r="B135" s="45"/>
      <c r="C135" s="275" t="s">
        <v>317</v>
      </c>
      <c r="D135" s="275" t="s">
        <v>318</v>
      </c>
      <c r="E135" s="18" t="s">
        <v>309</v>
      </c>
      <c r="F135" s="276">
        <v>1</v>
      </c>
      <c r="G135" s="39"/>
      <c r="H135" s="45"/>
    </row>
    <row r="136" s="2" customFormat="1">
      <c r="A136" s="39"/>
      <c r="B136" s="45"/>
      <c r="C136" s="275" t="s">
        <v>385</v>
      </c>
      <c r="D136" s="275" t="s">
        <v>386</v>
      </c>
      <c r="E136" s="18" t="s">
        <v>309</v>
      </c>
      <c r="F136" s="276">
        <v>3.25</v>
      </c>
      <c r="G136" s="39"/>
      <c r="H136" s="45"/>
    </row>
    <row r="137" s="2" customFormat="1" ht="16.8" customHeight="1">
      <c r="A137" s="39"/>
      <c r="B137" s="45"/>
      <c r="C137" s="271" t="s">
        <v>211</v>
      </c>
      <c r="D137" s="272" t="s">
        <v>19</v>
      </c>
      <c r="E137" s="273" t="s">
        <v>19</v>
      </c>
      <c r="F137" s="274">
        <v>315</v>
      </c>
      <c r="G137" s="39"/>
      <c r="H137" s="45"/>
    </row>
    <row r="138" s="2" customFormat="1" ht="16.8" customHeight="1">
      <c r="A138" s="39"/>
      <c r="B138" s="45"/>
      <c r="C138" s="275" t="s">
        <v>211</v>
      </c>
      <c r="D138" s="275" t="s">
        <v>350</v>
      </c>
      <c r="E138" s="18" t="s">
        <v>19</v>
      </c>
      <c r="F138" s="276">
        <v>315</v>
      </c>
      <c r="G138" s="39"/>
      <c r="H138" s="45"/>
    </row>
    <row r="139" s="2" customFormat="1" ht="16.8" customHeight="1">
      <c r="A139" s="39"/>
      <c r="B139" s="45"/>
      <c r="C139" s="277" t="s">
        <v>586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275" t="s">
        <v>345</v>
      </c>
      <c r="D140" s="275" t="s">
        <v>346</v>
      </c>
      <c r="E140" s="18" t="s">
        <v>309</v>
      </c>
      <c r="F140" s="276">
        <v>361.32999999999998</v>
      </c>
      <c r="G140" s="39"/>
      <c r="H140" s="45"/>
    </row>
    <row r="141" s="2" customFormat="1" ht="16.8" customHeight="1">
      <c r="A141" s="39"/>
      <c r="B141" s="45"/>
      <c r="C141" s="275" t="s">
        <v>371</v>
      </c>
      <c r="D141" s="275" t="s">
        <v>372</v>
      </c>
      <c r="E141" s="18" t="s">
        <v>309</v>
      </c>
      <c r="F141" s="276">
        <v>1289.3599999999999</v>
      </c>
      <c r="G141" s="39"/>
      <c r="H141" s="45"/>
    </row>
    <row r="142" s="2" customFormat="1" ht="16.8" customHeight="1">
      <c r="A142" s="39"/>
      <c r="B142" s="45"/>
      <c r="C142" s="271" t="s">
        <v>213</v>
      </c>
      <c r="D142" s="272" t="s">
        <v>19</v>
      </c>
      <c r="E142" s="273" t="s">
        <v>19</v>
      </c>
      <c r="F142" s="274">
        <v>2003.559</v>
      </c>
      <c r="G142" s="39"/>
      <c r="H142" s="45"/>
    </row>
    <row r="143" s="2" customFormat="1" ht="16.8" customHeight="1">
      <c r="A143" s="39"/>
      <c r="B143" s="45"/>
      <c r="C143" s="275" t="s">
        <v>213</v>
      </c>
      <c r="D143" s="275" t="s">
        <v>408</v>
      </c>
      <c r="E143" s="18" t="s">
        <v>19</v>
      </c>
      <c r="F143" s="276">
        <v>2003.559</v>
      </c>
      <c r="G143" s="39"/>
      <c r="H143" s="45"/>
    </row>
    <row r="144" s="2" customFormat="1" ht="16.8" customHeight="1">
      <c r="A144" s="39"/>
      <c r="B144" s="45"/>
      <c r="C144" s="277" t="s">
        <v>586</v>
      </c>
      <c r="D144" s="39"/>
      <c r="E144" s="39"/>
      <c r="F144" s="39"/>
      <c r="G144" s="39"/>
      <c r="H144" s="45"/>
    </row>
    <row r="145" s="2" customFormat="1">
      <c r="A145" s="39"/>
      <c r="B145" s="45"/>
      <c r="C145" s="275" t="s">
        <v>402</v>
      </c>
      <c r="D145" s="275" t="s">
        <v>403</v>
      </c>
      <c r="E145" s="18" t="s">
        <v>226</v>
      </c>
      <c r="F145" s="276">
        <v>2003.559</v>
      </c>
      <c r="G145" s="39"/>
      <c r="H145" s="45"/>
    </row>
    <row r="146" s="2" customFormat="1" ht="16.8" customHeight="1">
      <c r="A146" s="39"/>
      <c r="B146" s="45"/>
      <c r="C146" s="275" t="s">
        <v>410</v>
      </c>
      <c r="D146" s="275" t="s">
        <v>411</v>
      </c>
      <c r="E146" s="18" t="s">
        <v>412</v>
      </c>
      <c r="F146" s="276">
        <v>31.050999999999998</v>
      </c>
      <c r="G146" s="39"/>
      <c r="H146" s="45"/>
    </row>
    <row r="147" s="2" customFormat="1" ht="7.44" customHeight="1">
      <c r="A147" s="39"/>
      <c r="B147" s="157"/>
      <c r="C147" s="158"/>
      <c r="D147" s="158"/>
      <c r="E147" s="158"/>
      <c r="F147" s="158"/>
      <c r="G147" s="158"/>
      <c r="H147" s="45"/>
    </row>
    <row r="148" s="2" customFormat="1">
      <c r="A148" s="39"/>
      <c r="B148" s="39"/>
      <c r="C148" s="39"/>
      <c r="D148" s="39"/>
      <c r="E148" s="39"/>
      <c r="F148" s="39"/>
      <c r="G148" s="39"/>
      <c r="H148" s="39"/>
    </row>
  </sheetData>
  <sheetProtection sheet="1" formatColumns="0" formatRows="0" objects="1" scenarios="1" spinCount="100000" saltValue="Uv23ymtIppLn8CtpsAmg/15hPzQoNw2fswQP1jdjihA30A5mwm2sOByaITj1AZZLY9gkCeogOoLJ8uvH2wtaFw==" hashValue="Yw68zMxXAShk66RgIRlChgt6+7clZBYFNBmSsDpqIYoAF7ioC4wt5vCyob+e6N6cXuf9U/MWgsA3DODC7cAwj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5" customFormat="1" ht="45" customHeight="1">
      <c r="B3" s="282"/>
      <c r="C3" s="283" t="s">
        <v>588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589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590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591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592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593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594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595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596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597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598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78</v>
      </c>
      <c r="F18" s="289" t="s">
        <v>599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600</v>
      </c>
      <c r="F19" s="289" t="s">
        <v>601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602</v>
      </c>
      <c r="F20" s="289" t="s">
        <v>603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604</v>
      </c>
      <c r="F21" s="289" t="s">
        <v>605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606</v>
      </c>
      <c r="F22" s="289" t="s">
        <v>607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608</v>
      </c>
      <c r="F23" s="289" t="s">
        <v>609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610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611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612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613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614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615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616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617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618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99</v>
      </c>
      <c r="F36" s="289"/>
      <c r="G36" s="289" t="s">
        <v>619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620</v>
      </c>
      <c r="F37" s="289"/>
      <c r="G37" s="289" t="s">
        <v>621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52</v>
      </c>
      <c r="F38" s="289"/>
      <c r="G38" s="289" t="s">
        <v>622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53</v>
      </c>
      <c r="F39" s="289"/>
      <c r="G39" s="289" t="s">
        <v>623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100</v>
      </c>
      <c r="F40" s="289"/>
      <c r="G40" s="289" t="s">
        <v>624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101</v>
      </c>
      <c r="F41" s="289"/>
      <c r="G41" s="289" t="s">
        <v>625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626</v>
      </c>
      <c r="F42" s="289"/>
      <c r="G42" s="289" t="s">
        <v>627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628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629</v>
      </c>
      <c r="F44" s="289"/>
      <c r="G44" s="289" t="s">
        <v>630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103</v>
      </c>
      <c r="F45" s="289"/>
      <c r="G45" s="289" t="s">
        <v>631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632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633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634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635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636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637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638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639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640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641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642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643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644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645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646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647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648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649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650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651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652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653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654</v>
      </c>
      <c r="D76" s="307"/>
      <c r="E76" s="307"/>
      <c r="F76" s="307" t="s">
        <v>655</v>
      </c>
      <c r="G76" s="308"/>
      <c r="H76" s="307" t="s">
        <v>53</v>
      </c>
      <c r="I76" s="307" t="s">
        <v>56</v>
      </c>
      <c r="J76" s="307" t="s">
        <v>656</v>
      </c>
      <c r="K76" s="306"/>
    </row>
    <row r="77" s="1" customFormat="1" ht="17.25" customHeight="1">
      <c r="B77" s="304"/>
      <c r="C77" s="309" t="s">
        <v>657</v>
      </c>
      <c r="D77" s="309"/>
      <c r="E77" s="309"/>
      <c r="F77" s="310" t="s">
        <v>658</v>
      </c>
      <c r="G77" s="311"/>
      <c r="H77" s="309"/>
      <c r="I77" s="309"/>
      <c r="J77" s="309" t="s">
        <v>659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52</v>
      </c>
      <c r="D79" s="314"/>
      <c r="E79" s="314"/>
      <c r="F79" s="315" t="s">
        <v>660</v>
      </c>
      <c r="G79" s="316"/>
      <c r="H79" s="292" t="s">
        <v>661</v>
      </c>
      <c r="I79" s="292" t="s">
        <v>662</v>
      </c>
      <c r="J79" s="292">
        <v>20</v>
      </c>
      <c r="K79" s="306"/>
    </row>
    <row r="80" s="1" customFormat="1" ht="15" customHeight="1">
      <c r="B80" s="304"/>
      <c r="C80" s="292" t="s">
        <v>663</v>
      </c>
      <c r="D80" s="292"/>
      <c r="E80" s="292"/>
      <c r="F80" s="315" t="s">
        <v>660</v>
      </c>
      <c r="G80" s="316"/>
      <c r="H80" s="292" t="s">
        <v>664</v>
      </c>
      <c r="I80" s="292" t="s">
        <v>662</v>
      </c>
      <c r="J80" s="292">
        <v>120</v>
      </c>
      <c r="K80" s="306"/>
    </row>
    <row r="81" s="1" customFormat="1" ht="15" customHeight="1">
      <c r="B81" s="317"/>
      <c r="C81" s="292" t="s">
        <v>665</v>
      </c>
      <c r="D81" s="292"/>
      <c r="E81" s="292"/>
      <c r="F81" s="315" t="s">
        <v>666</v>
      </c>
      <c r="G81" s="316"/>
      <c r="H81" s="292" t="s">
        <v>667</v>
      </c>
      <c r="I81" s="292" t="s">
        <v>662</v>
      </c>
      <c r="J81" s="292">
        <v>50</v>
      </c>
      <c r="K81" s="306"/>
    </row>
    <row r="82" s="1" customFormat="1" ht="15" customHeight="1">
      <c r="B82" s="317"/>
      <c r="C82" s="292" t="s">
        <v>668</v>
      </c>
      <c r="D82" s="292"/>
      <c r="E82" s="292"/>
      <c r="F82" s="315" t="s">
        <v>660</v>
      </c>
      <c r="G82" s="316"/>
      <c r="H82" s="292" t="s">
        <v>669</v>
      </c>
      <c r="I82" s="292" t="s">
        <v>670</v>
      </c>
      <c r="J82" s="292"/>
      <c r="K82" s="306"/>
    </row>
    <row r="83" s="1" customFormat="1" ht="15" customHeight="1">
      <c r="B83" s="317"/>
      <c r="C83" s="318" t="s">
        <v>671</v>
      </c>
      <c r="D83" s="318"/>
      <c r="E83" s="318"/>
      <c r="F83" s="319" t="s">
        <v>666</v>
      </c>
      <c r="G83" s="318"/>
      <c r="H83" s="318" t="s">
        <v>672</v>
      </c>
      <c r="I83" s="318" t="s">
        <v>662</v>
      </c>
      <c r="J83" s="318">
        <v>15</v>
      </c>
      <c r="K83" s="306"/>
    </row>
    <row r="84" s="1" customFormat="1" ht="15" customHeight="1">
      <c r="B84" s="317"/>
      <c r="C84" s="318" t="s">
        <v>673</v>
      </c>
      <c r="D84" s="318"/>
      <c r="E84" s="318"/>
      <c r="F84" s="319" t="s">
        <v>666</v>
      </c>
      <c r="G84" s="318"/>
      <c r="H84" s="318" t="s">
        <v>674</v>
      </c>
      <c r="I84" s="318" t="s">
        <v>662</v>
      </c>
      <c r="J84" s="318">
        <v>15</v>
      </c>
      <c r="K84" s="306"/>
    </row>
    <row r="85" s="1" customFormat="1" ht="15" customHeight="1">
      <c r="B85" s="317"/>
      <c r="C85" s="318" t="s">
        <v>675</v>
      </c>
      <c r="D85" s="318"/>
      <c r="E85" s="318"/>
      <c r="F85" s="319" t="s">
        <v>666</v>
      </c>
      <c r="G85" s="318"/>
      <c r="H85" s="318" t="s">
        <v>676</v>
      </c>
      <c r="I85" s="318" t="s">
        <v>662</v>
      </c>
      <c r="J85" s="318">
        <v>20</v>
      </c>
      <c r="K85" s="306"/>
    </row>
    <row r="86" s="1" customFormat="1" ht="15" customHeight="1">
      <c r="B86" s="317"/>
      <c r="C86" s="318" t="s">
        <v>677</v>
      </c>
      <c r="D86" s="318"/>
      <c r="E86" s="318"/>
      <c r="F86" s="319" t="s">
        <v>666</v>
      </c>
      <c r="G86" s="318"/>
      <c r="H86" s="318" t="s">
        <v>678</v>
      </c>
      <c r="I86" s="318" t="s">
        <v>662</v>
      </c>
      <c r="J86" s="318">
        <v>20</v>
      </c>
      <c r="K86" s="306"/>
    </row>
    <row r="87" s="1" customFormat="1" ht="15" customHeight="1">
      <c r="B87" s="317"/>
      <c r="C87" s="292" t="s">
        <v>679</v>
      </c>
      <c r="D87" s="292"/>
      <c r="E87" s="292"/>
      <c r="F87" s="315" t="s">
        <v>666</v>
      </c>
      <c r="G87" s="316"/>
      <c r="H87" s="292" t="s">
        <v>680</v>
      </c>
      <c r="I87" s="292" t="s">
        <v>662</v>
      </c>
      <c r="J87" s="292">
        <v>50</v>
      </c>
      <c r="K87" s="306"/>
    </row>
    <row r="88" s="1" customFormat="1" ht="15" customHeight="1">
      <c r="B88" s="317"/>
      <c r="C88" s="292" t="s">
        <v>681</v>
      </c>
      <c r="D88" s="292"/>
      <c r="E88" s="292"/>
      <c r="F88" s="315" t="s">
        <v>666</v>
      </c>
      <c r="G88" s="316"/>
      <c r="H88" s="292" t="s">
        <v>682</v>
      </c>
      <c r="I88" s="292" t="s">
        <v>662</v>
      </c>
      <c r="J88" s="292">
        <v>20</v>
      </c>
      <c r="K88" s="306"/>
    </row>
    <row r="89" s="1" customFormat="1" ht="15" customHeight="1">
      <c r="B89" s="317"/>
      <c r="C89" s="292" t="s">
        <v>683</v>
      </c>
      <c r="D89" s="292"/>
      <c r="E89" s="292"/>
      <c r="F89" s="315" t="s">
        <v>666</v>
      </c>
      <c r="G89" s="316"/>
      <c r="H89" s="292" t="s">
        <v>684</v>
      </c>
      <c r="I89" s="292" t="s">
        <v>662</v>
      </c>
      <c r="J89" s="292">
        <v>20</v>
      </c>
      <c r="K89" s="306"/>
    </row>
    <row r="90" s="1" customFormat="1" ht="15" customHeight="1">
      <c r="B90" s="317"/>
      <c r="C90" s="292" t="s">
        <v>685</v>
      </c>
      <c r="D90" s="292"/>
      <c r="E90" s="292"/>
      <c r="F90" s="315" t="s">
        <v>666</v>
      </c>
      <c r="G90" s="316"/>
      <c r="H90" s="292" t="s">
        <v>686</v>
      </c>
      <c r="I90" s="292" t="s">
        <v>662</v>
      </c>
      <c r="J90" s="292">
        <v>50</v>
      </c>
      <c r="K90" s="306"/>
    </row>
    <row r="91" s="1" customFormat="1" ht="15" customHeight="1">
      <c r="B91" s="317"/>
      <c r="C91" s="292" t="s">
        <v>687</v>
      </c>
      <c r="D91" s="292"/>
      <c r="E91" s="292"/>
      <c r="F91" s="315" t="s">
        <v>666</v>
      </c>
      <c r="G91" s="316"/>
      <c r="H91" s="292" t="s">
        <v>687</v>
      </c>
      <c r="I91" s="292" t="s">
        <v>662</v>
      </c>
      <c r="J91" s="292">
        <v>50</v>
      </c>
      <c r="K91" s="306"/>
    </row>
    <row r="92" s="1" customFormat="1" ht="15" customHeight="1">
      <c r="B92" s="317"/>
      <c r="C92" s="292" t="s">
        <v>688</v>
      </c>
      <c r="D92" s="292"/>
      <c r="E92" s="292"/>
      <c r="F92" s="315" t="s">
        <v>666</v>
      </c>
      <c r="G92" s="316"/>
      <c r="H92" s="292" t="s">
        <v>689</v>
      </c>
      <c r="I92" s="292" t="s">
        <v>662</v>
      </c>
      <c r="J92" s="292">
        <v>255</v>
      </c>
      <c r="K92" s="306"/>
    </row>
    <row r="93" s="1" customFormat="1" ht="15" customHeight="1">
      <c r="B93" s="317"/>
      <c r="C93" s="292" t="s">
        <v>690</v>
      </c>
      <c r="D93" s="292"/>
      <c r="E93" s="292"/>
      <c r="F93" s="315" t="s">
        <v>660</v>
      </c>
      <c r="G93" s="316"/>
      <c r="H93" s="292" t="s">
        <v>691</v>
      </c>
      <c r="I93" s="292" t="s">
        <v>692</v>
      </c>
      <c r="J93" s="292"/>
      <c r="K93" s="306"/>
    </row>
    <row r="94" s="1" customFormat="1" ht="15" customHeight="1">
      <c r="B94" s="317"/>
      <c r="C94" s="292" t="s">
        <v>693</v>
      </c>
      <c r="D94" s="292"/>
      <c r="E94" s="292"/>
      <c r="F94" s="315" t="s">
        <v>660</v>
      </c>
      <c r="G94" s="316"/>
      <c r="H94" s="292" t="s">
        <v>694</v>
      </c>
      <c r="I94" s="292" t="s">
        <v>695</v>
      </c>
      <c r="J94" s="292"/>
      <c r="K94" s="306"/>
    </row>
    <row r="95" s="1" customFormat="1" ht="15" customHeight="1">
      <c r="B95" s="317"/>
      <c r="C95" s="292" t="s">
        <v>696</v>
      </c>
      <c r="D95" s="292"/>
      <c r="E95" s="292"/>
      <c r="F95" s="315" t="s">
        <v>660</v>
      </c>
      <c r="G95" s="316"/>
      <c r="H95" s="292" t="s">
        <v>696</v>
      </c>
      <c r="I95" s="292" t="s">
        <v>695</v>
      </c>
      <c r="J95" s="292"/>
      <c r="K95" s="306"/>
    </row>
    <row r="96" s="1" customFormat="1" ht="15" customHeight="1">
      <c r="B96" s="317"/>
      <c r="C96" s="292" t="s">
        <v>37</v>
      </c>
      <c r="D96" s="292"/>
      <c r="E96" s="292"/>
      <c r="F96" s="315" t="s">
        <v>660</v>
      </c>
      <c r="G96" s="316"/>
      <c r="H96" s="292" t="s">
        <v>697</v>
      </c>
      <c r="I96" s="292" t="s">
        <v>695</v>
      </c>
      <c r="J96" s="292"/>
      <c r="K96" s="306"/>
    </row>
    <row r="97" s="1" customFormat="1" ht="15" customHeight="1">
      <c r="B97" s="317"/>
      <c r="C97" s="292" t="s">
        <v>47</v>
      </c>
      <c r="D97" s="292"/>
      <c r="E97" s="292"/>
      <c r="F97" s="315" t="s">
        <v>660</v>
      </c>
      <c r="G97" s="316"/>
      <c r="H97" s="292" t="s">
        <v>698</v>
      </c>
      <c r="I97" s="292" t="s">
        <v>695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699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654</v>
      </c>
      <c r="D103" s="307"/>
      <c r="E103" s="307"/>
      <c r="F103" s="307" t="s">
        <v>655</v>
      </c>
      <c r="G103" s="308"/>
      <c r="H103" s="307" t="s">
        <v>53</v>
      </c>
      <c r="I103" s="307" t="s">
        <v>56</v>
      </c>
      <c r="J103" s="307" t="s">
        <v>656</v>
      </c>
      <c r="K103" s="306"/>
    </row>
    <row r="104" s="1" customFormat="1" ht="17.25" customHeight="1">
      <c r="B104" s="304"/>
      <c r="C104" s="309" t="s">
        <v>657</v>
      </c>
      <c r="D104" s="309"/>
      <c r="E104" s="309"/>
      <c r="F104" s="310" t="s">
        <v>658</v>
      </c>
      <c r="G104" s="311"/>
      <c r="H104" s="309"/>
      <c r="I104" s="309"/>
      <c r="J104" s="309" t="s">
        <v>659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52</v>
      </c>
      <c r="D106" s="314"/>
      <c r="E106" s="314"/>
      <c r="F106" s="315" t="s">
        <v>660</v>
      </c>
      <c r="G106" s="292"/>
      <c r="H106" s="292" t="s">
        <v>700</v>
      </c>
      <c r="I106" s="292" t="s">
        <v>662</v>
      </c>
      <c r="J106" s="292">
        <v>20</v>
      </c>
      <c r="K106" s="306"/>
    </row>
    <row r="107" s="1" customFormat="1" ht="15" customHeight="1">
      <c r="B107" s="304"/>
      <c r="C107" s="292" t="s">
        <v>663</v>
      </c>
      <c r="D107" s="292"/>
      <c r="E107" s="292"/>
      <c r="F107" s="315" t="s">
        <v>660</v>
      </c>
      <c r="G107" s="292"/>
      <c r="H107" s="292" t="s">
        <v>700</v>
      </c>
      <c r="I107" s="292" t="s">
        <v>662</v>
      </c>
      <c r="J107" s="292">
        <v>120</v>
      </c>
      <c r="K107" s="306"/>
    </row>
    <row r="108" s="1" customFormat="1" ht="15" customHeight="1">
      <c r="B108" s="317"/>
      <c r="C108" s="292" t="s">
        <v>665</v>
      </c>
      <c r="D108" s="292"/>
      <c r="E108" s="292"/>
      <c r="F108" s="315" t="s">
        <v>666</v>
      </c>
      <c r="G108" s="292"/>
      <c r="H108" s="292" t="s">
        <v>700</v>
      </c>
      <c r="I108" s="292" t="s">
        <v>662</v>
      </c>
      <c r="J108" s="292">
        <v>50</v>
      </c>
      <c r="K108" s="306"/>
    </row>
    <row r="109" s="1" customFormat="1" ht="15" customHeight="1">
      <c r="B109" s="317"/>
      <c r="C109" s="292" t="s">
        <v>668</v>
      </c>
      <c r="D109" s="292"/>
      <c r="E109" s="292"/>
      <c r="F109" s="315" t="s">
        <v>660</v>
      </c>
      <c r="G109" s="292"/>
      <c r="H109" s="292" t="s">
        <v>700</v>
      </c>
      <c r="I109" s="292" t="s">
        <v>670</v>
      </c>
      <c r="J109" s="292"/>
      <c r="K109" s="306"/>
    </row>
    <row r="110" s="1" customFormat="1" ht="15" customHeight="1">
      <c r="B110" s="317"/>
      <c r="C110" s="292" t="s">
        <v>679</v>
      </c>
      <c r="D110" s="292"/>
      <c r="E110" s="292"/>
      <c r="F110" s="315" t="s">
        <v>666</v>
      </c>
      <c r="G110" s="292"/>
      <c r="H110" s="292" t="s">
        <v>700</v>
      </c>
      <c r="I110" s="292" t="s">
        <v>662</v>
      </c>
      <c r="J110" s="292">
        <v>50</v>
      </c>
      <c r="K110" s="306"/>
    </row>
    <row r="111" s="1" customFormat="1" ht="15" customHeight="1">
      <c r="B111" s="317"/>
      <c r="C111" s="292" t="s">
        <v>687</v>
      </c>
      <c r="D111" s="292"/>
      <c r="E111" s="292"/>
      <c r="F111" s="315" t="s">
        <v>666</v>
      </c>
      <c r="G111" s="292"/>
      <c r="H111" s="292" t="s">
        <v>700</v>
      </c>
      <c r="I111" s="292" t="s">
        <v>662</v>
      </c>
      <c r="J111" s="292">
        <v>50</v>
      </c>
      <c r="K111" s="306"/>
    </row>
    <row r="112" s="1" customFormat="1" ht="15" customHeight="1">
      <c r="B112" s="317"/>
      <c r="C112" s="292" t="s">
        <v>685</v>
      </c>
      <c r="D112" s="292"/>
      <c r="E112" s="292"/>
      <c r="F112" s="315" t="s">
        <v>666</v>
      </c>
      <c r="G112" s="292"/>
      <c r="H112" s="292" t="s">
        <v>700</v>
      </c>
      <c r="I112" s="292" t="s">
        <v>662</v>
      </c>
      <c r="J112" s="292">
        <v>50</v>
      </c>
      <c r="K112" s="306"/>
    </row>
    <row r="113" s="1" customFormat="1" ht="15" customHeight="1">
      <c r="B113" s="317"/>
      <c r="C113" s="292" t="s">
        <v>52</v>
      </c>
      <c r="D113" s="292"/>
      <c r="E113" s="292"/>
      <c r="F113" s="315" t="s">
        <v>660</v>
      </c>
      <c r="G113" s="292"/>
      <c r="H113" s="292" t="s">
        <v>701</v>
      </c>
      <c r="I113" s="292" t="s">
        <v>662</v>
      </c>
      <c r="J113" s="292">
        <v>20</v>
      </c>
      <c r="K113" s="306"/>
    </row>
    <row r="114" s="1" customFormat="1" ht="15" customHeight="1">
      <c r="B114" s="317"/>
      <c r="C114" s="292" t="s">
        <v>702</v>
      </c>
      <c r="D114" s="292"/>
      <c r="E114" s="292"/>
      <c r="F114" s="315" t="s">
        <v>660</v>
      </c>
      <c r="G114" s="292"/>
      <c r="H114" s="292" t="s">
        <v>703</v>
      </c>
      <c r="I114" s="292" t="s">
        <v>662</v>
      </c>
      <c r="J114" s="292">
        <v>120</v>
      </c>
      <c r="K114" s="306"/>
    </row>
    <row r="115" s="1" customFormat="1" ht="15" customHeight="1">
      <c r="B115" s="317"/>
      <c r="C115" s="292" t="s">
        <v>37</v>
      </c>
      <c r="D115" s="292"/>
      <c r="E115" s="292"/>
      <c r="F115" s="315" t="s">
        <v>660</v>
      </c>
      <c r="G115" s="292"/>
      <c r="H115" s="292" t="s">
        <v>704</v>
      </c>
      <c r="I115" s="292" t="s">
        <v>695</v>
      </c>
      <c r="J115" s="292"/>
      <c r="K115" s="306"/>
    </row>
    <row r="116" s="1" customFormat="1" ht="15" customHeight="1">
      <c r="B116" s="317"/>
      <c r="C116" s="292" t="s">
        <v>47</v>
      </c>
      <c r="D116" s="292"/>
      <c r="E116" s="292"/>
      <c r="F116" s="315" t="s">
        <v>660</v>
      </c>
      <c r="G116" s="292"/>
      <c r="H116" s="292" t="s">
        <v>705</v>
      </c>
      <c r="I116" s="292" t="s">
        <v>695</v>
      </c>
      <c r="J116" s="292"/>
      <c r="K116" s="306"/>
    </row>
    <row r="117" s="1" customFormat="1" ht="15" customHeight="1">
      <c r="B117" s="317"/>
      <c r="C117" s="292" t="s">
        <v>56</v>
      </c>
      <c r="D117" s="292"/>
      <c r="E117" s="292"/>
      <c r="F117" s="315" t="s">
        <v>660</v>
      </c>
      <c r="G117" s="292"/>
      <c r="H117" s="292" t="s">
        <v>706</v>
      </c>
      <c r="I117" s="292" t="s">
        <v>707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708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654</v>
      </c>
      <c r="D123" s="307"/>
      <c r="E123" s="307"/>
      <c r="F123" s="307" t="s">
        <v>655</v>
      </c>
      <c r="G123" s="308"/>
      <c r="H123" s="307" t="s">
        <v>53</v>
      </c>
      <c r="I123" s="307" t="s">
        <v>56</v>
      </c>
      <c r="J123" s="307" t="s">
        <v>656</v>
      </c>
      <c r="K123" s="336"/>
    </row>
    <row r="124" s="1" customFormat="1" ht="17.25" customHeight="1">
      <c r="B124" s="335"/>
      <c r="C124" s="309" t="s">
        <v>657</v>
      </c>
      <c r="D124" s="309"/>
      <c r="E124" s="309"/>
      <c r="F124" s="310" t="s">
        <v>658</v>
      </c>
      <c r="G124" s="311"/>
      <c r="H124" s="309"/>
      <c r="I124" s="309"/>
      <c r="J124" s="309" t="s">
        <v>659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663</v>
      </c>
      <c r="D126" s="314"/>
      <c r="E126" s="314"/>
      <c r="F126" s="315" t="s">
        <v>660</v>
      </c>
      <c r="G126" s="292"/>
      <c r="H126" s="292" t="s">
        <v>700</v>
      </c>
      <c r="I126" s="292" t="s">
        <v>662</v>
      </c>
      <c r="J126" s="292">
        <v>120</v>
      </c>
      <c r="K126" s="340"/>
    </row>
    <row r="127" s="1" customFormat="1" ht="15" customHeight="1">
      <c r="B127" s="337"/>
      <c r="C127" s="292" t="s">
        <v>709</v>
      </c>
      <c r="D127" s="292"/>
      <c r="E127" s="292"/>
      <c r="F127" s="315" t="s">
        <v>660</v>
      </c>
      <c r="G127" s="292"/>
      <c r="H127" s="292" t="s">
        <v>710</v>
      </c>
      <c r="I127" s="292" t="s">
        <v>662</v>
      </c>
      <c r="J127" s="292" t="s">
        <v>711</v>
      </c>
      <c r="K127" s="340"/>
    </row>
    <row r="128" s="1" customFormat="1" ht="15" customHeight="1">
      <c r="B128" s="337"/>
      <c r="C128" s="292" t="s">
        <v>608</v>
      </c>
      <c r="D128" s="292"/>
      <c r="E128" s="292"/>
      <c r="F128" s="315" t="s">
        <v>660</v>
      </c>
      <c r="G128" s="292"/>
      <c r="H128" s="292" t="s">
        <v>712</v>
      </c>
      <c r="I128" s="292" t="s">
        <v>662</v>
      </c>
      <c r="J128" s="292" t="s">
        <v>711</v>
      </c>
      <c r="K128" s="340"/>
    </row>
    <row r="129" s="1" customFormat="1" ht="15" customHeight="1">
      <c r="B129" s="337"/>
      <c r="C129" s="292" t="s">
        <v>671</v>
      </c>
      <c r="D129" s="292"/>
      <c r="E129" s="292"/>
      <c r="F129" s="315" t="s">
        <v>666</v>
      </c>
      <c r="G129" s="292"/>
      <c r="H129" s="292" t="s">
        <v>672</v>
      </c>
      <c r="I129" s="292" t="s">
        <v>662</v>
      </c>
      <c r="J129" s="292">
        <v>15</v>
      </c>
      <c r="K129" s="340"/>
    </row>
    <row r="130" s="1" customFormat="1" ht="15" customHeight="1">
      <c r="B130" s="337"/>
      <c r="C130" s="318" t="s">
        <v>673</v>
      </c>
      <c r="D130" s="318"/>
      <c r="E130" s="318"/>
      <c r="F130" s="319" t="s">
        <v>666</v>
      </c>
      <c r="G130" s="318"/>
      <c r="H130" s="318" t="s">
        <v>674</v>
      </c>
      <c r="I130" s="318" t="s">
        <v>662</v>
      </c>
      <c r="J130" s="318">
        <v>15</v>
      </c>
      <c r="K130" s="340"/>
    </row>
    <row r="131" s="1" customFormat="1" ht="15" customHeight="1">
      <c r="B131" s="337"/>
      <c r="C131" s="318" t="s">
        <v>675</v>
      </c>
      <c r="D131" s="318"/>
      <c r="E131" s="318"/>
      <c r="F131" s="319" t="s">
        <v>666</v>
      </c>
      <c r="G131" s="318"/>
      <c r="H131" s="318" t="s">
        <v>676</v>
      </c>
      <c r="I131" s="318" t="s">
        <v>662</v>
      </c>
      <c r="J131" s="318">
        <v>20</v>
      </c>
      <c r="K131" s="340"/>
    </row>
    <row r="132" s="1" customFormat="1" ht="15" customHeight="1">
      <c r="B132" s="337"/>
      <c r="C132" s="318" t="s">
        <v>677</v>
      </c>
      <c r="D132" s="318"/>
      <c r="E132" s="318"/>
      <c r="F132" s="319" t="s">
        <v>666</v>
      </c>
      <c r="G132" s="318"/>
      <c r="H132" s="318" t="s">
        <v>678</v>
      </c>
      <c r="I132" s="318" t="s">
        <v>662</v>
      </c>
      <c r="J132" s="318">
        <v>20</v>
      </c>
      <c r="K132" s="340"/>
    </row>
    <row r="133" s="1" customFormat="1" ht="15" customHeight="1">
      <c r="B133" s="337"/>
      <c r="C133" s="292" t="s">
        <v>665</v>
      </c>
      <c r="D133" s="292"/>
      <c r="E133" s="292"/>
      <c r="F133" s="315" t="s">
        <v>666</v>
      </c>
      <c r="G133" s="292"/>
      <c r="H133" s="292" t="s">
        <v>700</v>
      </c>
      <c r="I133" s="292" t="s">
        <v>662</v>
      </c>
      <c r="J133" s="292">
        <v>50</v>
      </c>
      <c r="K133" s="340"/>
    </row>
    <row r="134" s="1" customFormat="1" ht="15" customHeight="1">
      <c r="B134" s="337"/>
      <c r="C134" s="292" t="s">
        <v>679</v>
      </c>
      <c r="D134" s="292"/>
      <c r="E134" s="292"/>
      <c r="F134" s="315" t="s">
        <v>666</v>
      </c>
      <c r="G134" s="292"/>
      <c r="H134" s="292" t="s">
        <v>700</v>
      </c>
      <c r="I134" s="292" t="s">
        <v>662</v>
      </c>
      <c r="J134" s="292">
        <v>50</v>
      </c>
      <c r="K134" s="340"/>
    </row>
    <row r="135" s="1" customFormat="1" ht="15" customHeight="1">
      <c r="B135" s="337"/>
      <c r="C135" s="292" t="s">
        <v>685</v>
      </c>
      <c r="D135" s="292"/>
      <c r="E135" s="292"/>
      <c r="F135" s="315" t="s">
        <v>666</v>
      </c>
      <c r="G135" s="292"/>
      <c r="H135" s="292" t="s">
        <v>700</v>
      </c>
      <c r="I135" s="292" t="s">
        <v>662</v>
      </c>
      <c r="J135" s="292">
        <v>50</v>
      </c>
      <c r="K135" s="340"/>
    </row>
    <row r="136" s="1" customFormat="1" ht="15" customHeight="1">
      <c r="B136" s="337"/>
      <c r="C136" s="292" t="s">
        <v>687</v>
      </c>
      <c r="D136" s="292"/>
      <c r="E136" s="292"/>
      <c r="F136" s="315" t="s">
        <v>666</v>
      </c>
      <c r="G136" s="292"/>
      <c r="H136" s="292" t="s">
        <v>700</v>
      </c>
      <c r="I136" s="292" t="s">
        <v>662</v>
      </c>
      <c r="J136" s="292">
        <v>50</v>
      </c>
      <c r="K136" s="340"/>
    </row>
    <row r="137" s="1" customFormat="1" ht="15" customHeight="1">
      <c r="B137" s="337"/>
      <c r="C137" s="292" t="s">
        <v>688</v>
      </c>
      <c r="D137" s="292"/>
      <c r="E137" s="292"/>
      <c r="F137" s="315" t="s">
        <v>666</v>
      </c>
      <c r="G137" s="292"/>
      <c r="H137" s="292" t="s">
        <v>713</v>
      </c>
      <c r="I137" s="292" t="s">
        <v>662</v>
      </c>
      <c r="J137" s="292">
        <v>255</v>
      </c>
      <c r="K137" s="340"/>
    </row>
    <row r="138" s="1" customFormat="1" ht="15" customHeight="1">
      <c r="B138" s="337"/>
      <c r="C138" s="292" t="s">
        <v>690</v>
      </c>
      <c r="D138" s="292"/>
      <c r="E138" s="292"/>
      <c r="F138" s="315" t="s">
        <v>660</v>
      </c>
      <c r="G138" s="292"/>
      <c r="H138" s="292" t="s">
        <v>714</v>
      </c>
      <c r="I138" s="292" t="s">
        <v>692</v>
      </c>
      <c r="J138" s="292"/>
      <c r="K138" s="340"/>
    </row>
    <row r="139" s="1" customFormat="1" ht="15" customHeight="1">
      <c r="B139" s="337"/>
      <c r="C139" s="292" t="s">
        <v>693</v>
      </c>
      <c r="D139" s="292"/>
      <c r="E139" s="292"/>
      <c r="F139" s="315" t="s">
        <v>660</v>
      </c>
      <c r="G139" s="292"/>
      <c r="H139" s="292" t="s">
        <v>715</v>
      </c>
      <c r="I139" s="292" t="s">
        <v>695</v>
      </c>
      <c r="J139" s="292"/>
      <c r="K139" s="340"/>
    </row>
    <row r="140" s="1" customFormat="1" ht="15" customHeight="1">
      <c r="B140" s="337"/>
      <c r="C140" s="292" t="s">
        <v>696</v>
      </c>
      <c r="D140" s="292"/>
      <c r="E140" s="292"/>
      <c r="F140" s="315" t="s">
        <v>660</v>
      </c>
      <c r="G140" s="292"/>
      <c r="H140" s="292" t="s">
        <v>696</v>
      </c>
      <c r="I140" s="292" t="s">
        <v>695</v>
      </c>
      <c r="J140" s="292"/>
      <c r="K140" s="340"/>
    </row>
    <row r="141" s="1" customFormat="1" ht="15" customHeight="1">
      <c r="B141" s="337"/>
      <c r="C141" s="292" t="s">
        <v>37</v>
      </c>
      <c r="D141" s="292"/>
      <c r="E141" s="292"/>
      <c r="F141" s="315" t="s">
        <v>660</v>
      </c>
      <c r="G141" s="292"/>
      <c r="H141" s="292" t="s">
        <v>716</v>
      </c>
      <c r="I141" s="292" t="s">
        <v>695</v>
      </c>
      <c r="J141" s="292"/>
      <c r="K141" s="340"/>
    </row>
    <row r="142" s="1" customFormat="1" ht="15" customHeight="1">
      <c r="B142" s="337"/>
      <c r="C142" s="292" t="s">
        <v>717</v>
      </c>
      <c r="D142" s="292"/>
      <c r="E142" s="292"/>
      <c r="F142" s="315" t="s">
        <v>660</v>
      </c>
      <c r="G142" s="292"/>
      <c r="H142" s="292" t="s">
        <v>718</v>
      </c>
      <c r="I142" s="292" t="s">
        <v>695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719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654</v>
      </c>
      <c r="D148" s="307"/>
      <c r="E148" s="307"/>
      <c r="F148" s="307" t="s">
        <v>655</v>
      </c>
      <c r="G148" s="308"/>
      <c r="H148" s="307" t="s">
        <v>53</v>
      </c>
      <c r="I148" s="307" t="s">
        <v>56</v>
      </c>
      <c r="J148" s="307" t="s">
        <v>656</v>
      </c>
      <c r="K148" s="306"/>
    </row>
    <row r="149" s="1" customFormat="1" ht="17.25" customHeight="1">
      <c r="B149" s="304"/>
      <c r="C149" s="309" t="s">
        <v>657</v>
      </c>
      <c r="D149" s="309"/>
      <c r="E149" s="309"/>
      <c r="F149" s="310" t="s">
        <v>658</v>
      </c>
      <c r="G149" s="311"/>
      <c r="H149" s="309"/>
      <c r="I149" s="309"/>
      <c r="J149" s="309" t="s">
        <v>659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663</v>
      </c>
      <c r="D151" s="292"/>
      <c r="E151" s="292"/>
      <c r="F151" s="345" t="s">
        <v>660</v>
      </c>
      <c r="G151" s="292"/>
      <c r="H151" s="344" t="s">
        <v>700</v>
      </c>
      <c r="I151" s="344" t="s">
        <v>662</v>
      </c>
      <c r="J151" s="344">
        <v>120</v>
      </c>
      <c r="K151" s="340"/>
    </row>
    <row r="152" s="1" customFormat="1" ht="15" customHeight="1">
      <c r="B152" s="317"/>
      <c r="C152" s="344" t="s">
        <v>709</v>
      </c>
      <c r="D152" s="292"/>
      <c r="E152" s="292"/>
      <c r="F152" s="345" t="s">
        <v>660</v>
      </c>
      <c r="G152" s="292"/>
      <c r="H152" s="344" t="s">
        <v>720</v>
      </c>
      <c r="I152" s="344" t="s">
        <v>662</v>
      </c>
      <c r="J152" s="344" t="s">
        <v>711</v>
      </c>
      <c r="K152" s="340"/>
    </row>
    <row r="153" s="1" customFormat="1" ht="15" customHeight="1">
      <c r="B153" s="317"/>
      <c r="C153" s="344" t="s">
        <v>608</v>
      </c>
      <c r="D153" s="292"/>
      <c r="E153" s="292"/>
      <c r="F153" s="345" t="s">
        <v>660</v>
      </c>
      <c r="G153" s="292"/>
      <c r="H153" s="344" t="s">
        <v>721</v>
      </c>
      <c r="I153" s="344" t="s">
        <v>662</v>
      </c>
      <c r="J153" s="344" t="s">
        <v>711</v>
      </c>
      <c r="K153" s="340"/>
    </row>
    <row r="154" s="1" customFormat="1" ht="15" customHeight="1">
      <c r="B154" s="317"/>
      <c r="C154" s="344" t="s">
        <v>665</v>
      </c>
      <c r="D154" s="292"/>
      <c r="E154" s="292"/>
      <c r="F154" s="345" t="s">
        <v>666</v>
      </c>
      <c r="G154" s="292"/>
      <c r="H154" s="344" t="s">
        <v>700</v>
      </c>
      <c r="I154" s="344" t="s">
        <v>662</v>
      </c>
      <c r="J154" s="344">
        <v>50</v>
      </c>
      <c r="K154" s="340"/>
    </row>
    <row r="155" s="1" customFormat="1" ht="15" customHeight="1">
      <c r="B155" s="317"/>
      <c r="C155" s="344" t="s">
        <v>668</v>
      </c>
      <c r="D155" s="292"/>
      <c r="E155" s="292"/>
      <c r="F155" s="345" t="s">
        <v>660</v>
      </c>
      <c r="G155" s="292"/>
      <c r="H155" s="344" t="s">
        <v>700</v>
      </c>
      <c r="I155" s="344" t="s">
        <v>670</v>
      </c>
      <c r="J155" s="344"/>
      <c r="K155" s="340"/>
    </row>
    <row r="156" s="1" customFormat="1" ht="15" customHeight="1">
      <c r="B156" s="317"/>
      <c r="C156" s="344" t="s">
        <v>679</v>
      </c>
      <c r="D156" s="292"/>
      <c r="E156" s="292"/>
      <c r="F156" s="345" t="s">
        <v>666</v>
      </c>
      <c r="G156" s="292"/>
      <c r="H156" s="344" t="s">
        <v>700</v>
      </c>
      <c r="I156" s="344" t="s">
        <v>662</v>
      </c>
      <c r="J156" s="344">
        <v>50</v>
      </c>
      <c r="K156" s="340"/>
    </row>
    <row r="157" s="1" customFormat="1" ht="15" customHeight="1">
      <c r="B157" s="317"/>
      <c r="C157" s="344" t="s">
        <v>687</v>
      </c>
      <c r="D157" s="292"/>
      <c r="E157" s="292"/>
      <c r="F157" s="345" t="s">
        <v>666</v>
      </c>
      <c r="G157" s="292"/>
      <c r="H157" s="344" t="s">
        <v>700</v>
      </c>
      <c r="I157" s="344" t="s">
        <v>662</v>
      </c>
      <c r="J157" s="344">
        <v>50</v>
      </c>
      <c r="K157" s="340"/>
    </row>
    <row r="158" s="1" customFormat="1" ht="15" customHeight="1">
      <c r="B158" s="317"/>
      <c r="C158" s="344" t="s">
        <v>685</v>
      </c>
      <c r="D158" s="292"/>
      <c r="E158" s="292"/>
      <c r="F158" s="345" t="s">
        <v>666</v>
      </c>
      <c r="G158" s="292"/>
      <c r="H158" s="344" t="s">
        <v>700</v>
      </c>
      <c r="I158" s="344" t="s">
        <v>662</v>
      </c>
      <c r="J158" s="344">
        <v>50</v>
      </c>
      <c r="K158" s="340"/>
    </row>
    <row r="159" s="1" customFormat="1" ht="15" customHeight="1">
      <c r="B159" s="317"/>
      <c r="C159" s="344" t="s">
        <v>91</v>
      </c>
      <c r="D159" s="292"/>
      <c r="E159" s="292"/>
      <c r="F159" s="345" t="s">
        <v>660</v>
      </c>
      <c r="G159" s="292"/>
      <c r="H159" s="344" t="s">
        <v>722</v>
      </c>
      <c r="I159" s="344" t="s">
        <v>662</v>
      </c>
      <c r="J159" s="344" t="s">
        <v>723</v>
      </c>
      <c r="K159" s="340"/>
    </row>
    <row r="160" s="1" customFormat="1" ht="15" customHeight="1">
      <c r="B160" s="317"/>
      <c r="C160" s="344" t="s">
        <v>724</v>
      </c>
      <c r="D160" s="292"/>
      <c r="E160" s="292"/>
      <c r="F160" s="345" t="s">
        <v>660</v>
      </c>
      <c r="G160" s="292"/>
      <c r="H160" s="344" t="s">
        <v>725</v>
      </c>
      <c r="I160" s="344" t="s">
        <v>695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726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654</v>
      </c>
      <c r="D166" s="307"/>
      <c r="E166" s="307"/>
      <c r="F166" s="307" t="s">
        <v>655</v>
      </c>
      <c r="G166" s="349"/>
      <c r="H166" s="350" t="s">
        <v>53</v>
      </c>
      <c r="I166" s="350" t="s">
        <v>56</v>
      </c>
      <c r="J166" s="307" t="s">
        <v>656</v>
      </c>
      <c r="K166" s="284"/>
    </row>
    <row r="167" s="1" customFormat="1" ht="17.25" customHeight="1">
      <c r="B167" s="285"/>
      <c r="C167" s="309" t="s">
        <v>657</v>
      </c>
      <c r="D167" s="309"/>
      <c r="E167" s="309"/>
      <c r="F167" s="310" t="s">
        <v>658</v>
      </c>
      <c r="G167" s="351"/>
      <c r="H167" s="352"/>
      <c r="I167" s="352"/>
      <c r="J167" s="309" t="s">
        <v>659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663</v>
      </c>
      <c r="D169" s="292"/>
      <c r="E169" s="292"/>
      <c r="F169" s="315" t="s">
        <v>660</v>
      </c>
      <c r="G169" s="292"/>
      <c r="H169" s="292" t="s">
        <v>700</v>
      </c>
      <c r="I169" s="292" t="s">
        <v>662</v>
      </c>
      <c r="J169" s="292">
        <v>120</v>
      </c>
      <c r="K169" s="340"/>
    </row>
    <row r="170" s="1" customFormat="1" ht="15" customHeight="1">
      <c r="B170" s="317"/>
      <c r="C170" s="292" t="s">
        <v>709</v>
      </c>
      <c r="D170" s="292"/>
      <c r="E170" s="292"/>
      <c r="F170" s="315" t="s">
        <v>660</v>
      </c>
      <c r="G170" s="292"/>
      <c r="H170" s="292" t="s">
        <v>710</v>
      </c>
      <c r="I170" s="292" t="s">
        <v>662</v>
      </c>
      <c r="J170" s="292" t="s">
        <v>711</v>
      </c>
      <c r="K170" s="340"/>
    </row>
    <row r="171" s="1" customFormat="1" ht="15" customHeight="1">
      <c r="B171" s="317"/>
      <c r="C171" s="292" t="s">
        <v>608</v>
      </c>
      <c r="D171" s="292"/>
      <c r="E171" s="292"/>
      <c r="F171" s="315" t="s">
        <v>660</v>
      </c>
      <c r="G171" s="292"/>
      <c r="H171" s="292" t="s">
        <v>727</v>
      </c>
      <c r="I171" s="292" t="s">
        <v>662</v>
      </c>
      <c r="J171" s="292" t="s">
        <v>711</v>
      </c>
      <c r="K171" s="340"/>
    </row>
    <row r="172" s="1" customFormat="1" ht="15" customHeight="1">
      <c r="B172" s="317"/>
      <c r="C172" s="292" t="s">
        <v>665</v>
      </c>
      <c r="D172" s="292"/>
      <c r="E172" s="292"/>
      <c r="F172" s="315" t="s">
        <v>666</v>
      </c>
      <c r="G172" s="292"/>
      <c r="H172" s="292" t="s">
        <v>727</v>
      </c>
      <c r="I172" s="292" t="s">
        <v>662</v>
      </c>
      <c r="J172" s="292">
        <v>50</v>
      </c>
      <c r="K172" s="340"/>
    </row>
    <row r="173" s="1" customFormat="1" ht="15" customHeight="1">
      <c r="B173" s="317"/>
      <c r="C173" s="292" t="s">
        <v>668</v>
      </c>
      <c r="D173" s="292"/>
      <c r="E173" s="292"/>
      <c r="F173" s="315" t="s">
        <v>660</v>
      </c>
      <c r="G173" s="292"/>
      <c r="H173" s="292" t="s">
        <v>727</v>
      </c>
      <c r="I173" s="292" t="s">
        <v>670</v>
      </c>
      <c r="J173" s="292"/>
      <c r="K173" s="340"/>
    </row>
    <row r="174" s="1" customFormat="1" ht="15" customHeight="1">
      <c r="B174" s="317"/>
      <c r="C174" s="292" t="s">
        <v>679</v>
      </c>
      <c r="D174" s="292"/>
      <c r="E174" s="292"/>
      <c r="F174" s="315" t="s">
        <v>666</v>
      </c>
      <c r="G174" s="292"/>
      <c r="H174" s="292" t="s">
        <v>727</v>
      </c>
      <c r="I174" s="292" t="s">
        <v>662</v>
      </c>
      <c r="J174" s="292">
        <v>50</v>
      </c>
      <c r="K174" s="340"/>
    </row>
    <row r="175" s="1" customFormat="1" ht="15" customHeight="1">
      <c r="B175" s="317"/>
      <c r="C175" s="292" t="s">
        <v>687</v>
      </c>
      <c r="D175" s="292"/>
      <c r="E175" s="292"/>
      <c r="F175" s="315" t="s">
        <v>666</v>
      </c>
      <c r="G175" s="292"/>
      <c r="H175" s="292" t="s">
        <v>727</v>
      </c>
      <c r="I175" s="292" t="s">
        <v>662</v>
      </c>
      <c r="J175" s="292">
        <v>50</v>
      </c>
      <c r="K175" s="340"/>
    </row>
    <row r="176" s="1" customFormat="1" ht="15" customHeight="1">
      <c r="B176" s="317"/>
      <c r="C176" s="292" t="s">
        <v>685</v>
      </c>
      <c r="D176" s="292"/>
      <c r="E176" s="292"/>
      <c r="F176" s="315" t="s">
        <v>666</v>
      </c>
      <c r="G176" s="292"/>
      <c r="H176" s="292" t="s">
        <v>727</v>
      </c>
      <c r="I176" s="292" t="s">
        <v>662</v>
      </c>
      <c r="J176" s="292">
        <v>50</v>
      </c>
      <c r="K176" s="340"/>
    </row>
    <row r="177" s="1" customFormat="1" ht="15" customHeight="1">
      <c r="B177" s="317"/>
      <c r="C177" s="292" t="s">
        <v>99</v>
      </c>
      <c r="D177" s="292"/>
      <c r="E177" s="292"/>
      <c r="F177" s="315" t="s">
        <v>660</v>
      </c>
      <c r="G177" s="292"/>
      <c r="H177" s="292" t="s">
        <v>728</v>
      </c>
      <c r="I177" s="292" t="s">
        <v>729</v>
      </c>
      <c r="J177" s="292"/>
      <c r="K177" s="340"/>
    </row>
    <row r="178" s="1" customFormat="1" ht="15" customHeight="1">
      <c r="B178" s="317"/>
      <c r="C178" s="292" t="s">
        <v>56</v>
      </c>
      <c r="D178" s="292"/>
      <c r="E178" s="292"/>
      <c r="F178" s="315" t="s">
        <v>660</v>
      </c>
      <c r="G178" s="292"/>
      <c r="H178" s="292" t="s">
        <v>730</v>
      </c>
      <c r="I178" s="292" t="s">
        <v>731</v>
      </c>
      <c r="J178" s="292">
        <v>1</v>
      </c>
      <c r="K178" s="340"/>
    </row>
    <row r="179" s="1" customFormat="1" ht="15" customHeight="1">
      <c r="B179" s="317"/>
      <c r="C179" s="292" t="s">
        <v>52</v>
      </c>
      <c r="D179" s="292"/>
      <c r="E179" s="292"/>
      <c r="F179" s="315" t="s">
        <v>660</v>
      </c>
      <c r="G179" s="292"/>
      <c r="H179" s="292" t="s">
        <v>732</v>
      </c>
      <c r="I179" s="292" t="s">
        <v>662</v>
      </c>
      <c r="J179" s="292">
        <v>20</v>
      </c>
      <c r="K179" s="340"/>
    </row>
    <row r="180" s="1" customFormat="1" ht="15" customHeight="1">
      <c r="B180" s="317"/>
      <c r="C180" s="292" t="s">
        <v>53</v>
      </c>
      <c r="D180" s="292"/>
      <c r="E180" s="292"/>
      <c r="F180" s="315" t="s">
        <v>660</v>
      </c>
      <c r="G180" s="292"/>
      <c r="H180" s="292" t="s">
        <v>733</v>
      </c>
      <c r="I180" s="292" t="s">
        <v>662</v>
      </c>
      <c r="J180" s="292">
        <v>255</v>
      </c>
      <c r="K180" s="340"/>
    </row>
    <row r="181" s="1" customFormat="1" ht="15" customHeight="1">
      <c r="B181" s="317"/>
      <c r="C181" s="292" t="s">
        <v>100</v>
      </c>
      <c r="D181" s="292"/>
      <c r="E181" s="292"/>
      <c r="F181" s="315" t="s">
        <v>660</v>
      </c>
      <c r="G181" s="292"/>
      <c r="H181" s="292" t="s">
        <v>624</v>
      </c>
      <c r="I181" s="292" t="s">
        <v>662</v>
      </c>
      <c r="J181" s="292">
        <v>10</v>
      </c>
      <c r="K181" s="340"/>
    </row>
    <row r="182" s="1" customFormat="1" ht="15" customHeight="1">
      <c r="B182" s="317"/>
      <c r="C182" s="292" t="s">
        <v>101</v>
      </c>
      <c r="D182" s="292"/>
      <c r="E182" s="292"/>
      <c r="F182" s="315" t="s">
        <v>660</v>
      </c>
      <c r="G182" s="292"/>
      <c r="H182" s="292" t="s">
        <v>734</v>
      </c>
      <c r="I182" s="292" t="s">
        <v>695</v>
      </c>
      <c r="J182" s="292"/>
      <c r="K182" s="340"/>
    </row>
    <row r="183" s="1" customFormat="1" ht="15" customHeight="1">
      <c r="B183" s="317"/>
      <c r="C183" s="292" t="s">
        <v>735</v>
      </c>
      <c r="D183" s="292"/>
      <c r="E183" s="292"/>
      <c r="F183" s="315" t="s">
        <v>660</v>
      </c>
      <c r="G183" s="292"/>
      <c r="H183" s="292" t="s">
        <v>736</v>
      </c>
      <c r="I183" s="292" t="s">
        <v>695</v>
      </c>
      <c r="J183" s="292"/>
      <c r="K183" s="340"/>
    </row>
    <row r="184" s="1" customFormat="1" ht="15" customHeight="1">
      <c r="B184" s="317"/>
      <c r="C184" s="292" t="s">
        <v>724</v>
      </c>
      <c r="D184" s="292"/>
      <c r="E184" s="292"/>
      <c r="F184" s="315" t="s">
        <v>660</v>
      </c>
      <c r="G184" s="292"/>
      <c r="H184" s="292" t="s">
        <v>737</v>
      </c>
      <c r="I184" s="292" t="s">
        <v>695</v>
      </c>
      <c r="J184" s="292"/>
      <c r="K184" s="340"/>
    </row>
    <row r="185" s="1" customFormat="1" ht="15" customHeight="1">
      <c r="B185" s="317"/>
      <c r="C185" s="292" t="s">
        <v>103</v>
      </c>
      <c r="D185" s="292"/>
      <c r="E185" s="292"/>
      <c r="F185" s="315" t="s">
        <v>666</v>
      </c>
      <c r="G185" s="292"/>
      <c r="H185" s="292" t="s">
        <v>738</v>
      </c>
      <c r="I185" s="292" t="s">
        <v>662</v>
      </c>
      <c r="J185" s="292">
        <v>50</v>
      </c>
      <c r="K185" s="340"/>
    </row>
    <row r="186" s="1" customFormat="1" ht="15" customHeight="1">
      <c r="B186" s="317"/>
      <c r="C186" s="292" t="s">
        <v>739</v>
      </c>
      <c r="D186" s="292"/>
      <c r="E186" s="292"/>
      <c r="F186" s="315" t="s">
        <v>666</v>
      </c>
      <c r="G186" s="292"/>
      <c r="H186" s="292" t="s">
        <v>740</v>
      </c>
      <c r="I186" s="292" t="s">
        <v>741</v>
      </c>
      <c r="J186" s="292"/>
      <c r="K186" s="340"/>
    </row>
    <row r="187" s="1" customFormat="1" ht="15" customHeight="1">
      <c r="B187" s="317"/>
      <c r="C187" s="292" t="s">
        <v>742</v>
      </c>
      <c r="D187" s="292"/>
      <c r="E187" s="292"/>
      <c r="F187" s="315" t="s">
        <v>666</v>
      </c>
      <c r="G187" s="292"/>
      <c r="H187" s="292" t="s">
        <v>743</v>
      </c>
      <c r="I187" s="292" t="s">
        <v>741</v>
      </c>
      <c r="J187" s="292"/>
      <c r="K187" s="340"/>
    </row>
    <row r="188" s="1" customFormat="1" ht="15" customHeight="1">
      <c r="B188" s="317"/>
      <c r="C188" s="292" t="s">
        <v>744</v>
      </c>
      <c r="D188" s="292"/>
      <c r="E188" s="292"/>
      <c r="F188" s="315" t="s">
        <v>666</v>
      </c>
      <c r="G188" s="292"/>
      <c r="H188" s="292" t="s">
        <v>745</v>
      </c>
      <c r="I188" s="292" t="s">
        <v>741</v>
      </c>
      <c r="J188" s="292"/>
      <c r="K188" s="340"/>
    </row>
    <row r="189" s="1" customFormat="1" ht="15" customHeight="1">
      <c r="B189" s="317"/>
      <c r="C189" s="353" t="s">
        <v>746</v>
      </c>
      <c r="D189" s="292"/>
      <c r="E189" s="292"/>
      <c r="F189" s="315" t="s">
        <v>666</v>
      </c>
      <c r="G189" s="292"/>
      <c r="H189" s="292" t="s">
        <v>747</v>
      </c>
      <c r="I189" s="292" t="s">
        <v>748</v>
      </c>
      <c r="J189" s="354" t="s">
        <v>749</v>
      </c>
      <c r="K189" s="340"/>
    </row>
    <row r="190" s="16" customFormat="1" ht="15" customHeight="1">
      <c r="B190" s="355"/>
      <c r="C190" s="356" t="s">
        <v>750</v>
      </c>
      <c r="D190" s="357"/>
      <c r="E190" s="357"/>
      <c r="F190" s="358" t="s">
        <v>666</v>
      </c>
      <c r="G190" s="357"/>
      <c r="H190" s="357" t="s">
        <v>751</v>
      </c>
      <c r="I190" s="357" t="s">
        <v>748</v>
      </c>
      <c r="J190" s="359" t="s">
        <v>749</v>
      </c>
      <c r="K190" s="360"/>
    </row>
    <row r="191" s="1" customFormat="1" ht="15" customHeight="1">
      <c r="B191" s="317"/>
      <c r="C191" s="353" t="s">
        <v>41</v>
      </c>
      <c r="D191" s="292"/>
      <c r="E191" s="292"/>
      <c r="F191" s="315" t="s">
        <v>660</v>
      </c>
      <c r="G191" s="292"/>
      <c r="H191" s="289" t="s">
        <v>752</v>
      </c>
      <c r="I191" s="292" t="s">
        <v>753</v>
      </c>
      <c r="J191" s="292"/>
      <c r="K191" s="340"/>
    </row>
    <row r="192" s="1" customFormat="1" ht="15" customHeight="1">
      <c r="B192" s="317"/>
      <c r="C192" s="353" t="s">
        <v>754</v>
      </c>
      <c r="D192" s="292"/>
      <c r="E192" s="292"/>
      <c r="F192" s="315" t="s">
        <v>660</v>
      </c>
      <c r="G192" s="292"/>
      <c r="H192" s="292" t="s">
        <v>755</v>
      </c>
      <c r="I192" s="292" t="s">
        <v>695</v>
      </c>
      <c r="J192" s="292"/>
      <c r="K192" s="340"/>
    </row>
    <row r="193" s="1" customFormat="1" ht="15" customHeight="1">
      <c r="B193" s="317"/>
      <c r="C193" s="353" t="s">
        <v>756</v>
      </c>
      <c r="D193" s="292"/>
      <c r="E193" s="292"/>
      <c r="F193" s="315" t="s">
        <v>660</v>
      </c>
      <c r="G193" s="292"/>
      <c r="H193" s="292" t="s">
        <v>757</v>
      </c>
      <c r="I193" s="292" t="s">
        <v>695</v>
      </c>
      <c r="J193" s="292"/>
      <c r="K193" s="340"/>
    </row>
    <row r="194" s="1" customFormat="1" ht="15" customHeight="1">
      <c r="B194" s="317"/>
      <c r="C194" s="353" t="s">
        <v>758</v>
      </c>
      <c r="D194" s="292"/>
      <c r="E194" s="292"/>
      <c r="F194" s="315" t="s">
        <v>666</v>
      </c>
      <c r="G194" s="292"/>
      <c r="H194" s="292" t="s">
        <v>759</v>
      </c>
      <c r="I194" s="292" t="s">
        <v>695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760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761</v>
      </c>
      <c r="D201" s="362"/>
      <c r="E201" s="362"/>
      <c r="F201" s="362" t="s">
        <v>762</v>
      </c>
      <c r="G201" s="363"/>
      <c r="H201" s="362" t="s">
        <v>763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753</v>
      </c>
      <c r="D203" s="292"/>
      <c r="E203" s="292"/>
      <c r="F203" s="315" t="s">
        <v>42</v>
      </c>
      <c r="G203" s="292"/>
      <c r="H203" s="292" t="s">
        <v>764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43</v>
      </c>
      <c r="G204" s="292"/>
      <c r="H204" s="292" t="s">
        <v>765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46</v>
      </c>
      <c r="G205" s="292"/>
      <c r="H205" s="292" t="s">
        <v>766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44</v>
      </c>
      <c r="G206" s="292"/>
      <c r="H206" s="292" t="s">
        <v>767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45</v>
      </c>
      <c r="G207" s="292"/>
      <c r="H207" s="292" t="s">
        <v>768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707</v>
      </c>
      <c r="D209" s="292"/>
      <c r="E209" s="292"/>
      <c r="F209" s="315" t="s">
        <v>78</v>
      </c>
      <c r="G209" s="292"/>
      <c r="H209" s="292" t="s">
        <v>769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602</v>
      </c>
      <c r="G210" s="292"/>
      <c r="H210" s="292" t="s">
        <v>603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600</v>
      </c>
      <c r="G211" s="292"/>
      <c r="H211" s="292" t="s">
        <v>770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604</v>
      </c>
      <c r="G212" s="353"/>
      <c r="H212" s="344" t="s">
        <v>605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606</v>
      </c>
      <c r="G213" s="353"/>
      <c r="H213" s="344" t="s">
        <v>771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731</v>
      </c>
      <c r="D215" s="292"/>
      <c r="E215" s="292"/>
      <c r="F215" s="315">
        <v>1</v>
      </c>
      <c r="G215" s="353"/>
      <c r="H215" s="344" t="s">
        <v>772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773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774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775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998D25-866A-4B3E-A10E-D8EEA1A21FB9}"/>
</file>

<file path=customXml/itemProps2.xml><?xml version="1.0" encoding="utf-8"?>
<ds:datastoreItem xmlns:ds="http://schemas.openxmlformats.org/officeDocument/2006/customXml" ds:itemID="{96454CC9-9AE0-48AE-8C85-F9724BAEC540}"/>
</file>

<file path=customXml/itemProps3.xml><?xml version="1.0" encoding="utf-8"?>
<ds:datastoreItem xmlns:ds="http://schemas.openxmlformats.org/officeDocument/2006/customXml" ds:itemID="{71F4E9ED-2186-480C-8C23-39289C88BC25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Gallia</dc:creator>
  <cp:lastModifiedBy>Jan Gallia</cp:lastModifiedBy>
  <dcterms:created xsi:type="dcterms:W3CDTF">2025-06-17T08:40:36Z</dcterms:created>
  <dcterms:modified xsi:type="dcterms:W3CDTF">2025-06-17T08:40:40Z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